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-Studio-A/Documents/"/>
    </mc:Choice>
  </mc:AlternateContent>
  <xr:revisionPtr revIDLastSave="0" documentId="13_ncr:1_{98D34ADC-813E-6647-B75C-1EC3427B9BF6}" xr6:coauthVersionLast="47" xr6:coauthVersionMax="47" xr10:uidLastSave="{00000000-0000-0000-0000-000000000000}"/>
  <bookViews>
    <workbookView xWindow="10400" yWindow="3600" windowWidth="34500" windowHeight="20400" xr2:uid="{00000000-000D-0000-FFFF-FFFF00000000}"/>
  </bookViews>
  <sheets>
    <sheet name="Sheet1" sheetId="1" r:id="rId1"/>
  </sheets>
  <definedNames>
    <definedName name="_xlnm.Print_Area" localSheetId="0">Sheet1!$A$1:$H$10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2" i="1" l="1"/>
  <c r="F23" i="1"/>
  <c r="F22" i="1"/>
  <c r="J9" i="1"/>
  <c r="B9" i="1"/>
  <c r="B22" i="1"/>
  <c r="B27" i="1"/>
  <c r="F9" i="1"/>
  <c r="B23" i="1"/>
  <c r="F13" i="1" l="1"/>
  <c r="F15" i="1" s="1"/>
  <c r="J13" i="1"/>
  <c r="J15" i="1" s="1"/>
  <c r="J12" i="1"/>
  <c r="F12" i="1"/>
</calcChain>
</file>

<file path=xl/sharedStrings.xml><?xml version="1.0" encoding="utf-8"?>
<sst xmlns="http://schemas.openxmlformats.org/spreadsheetml/2006/main" count="58" uniqueCount="33">
  <si>
    <t>diesel car</t>
  </si>
  <si>
    <t>electric car</t>
  </si>
  <si>
    <t>make:</t>
  </si>
  <si>
    <t>model:</t>
  </si>
  <si>
    <t xml:space="preserve"> purchase price:</t>
  </si>
  <si>
    <t>purchase price:</t>
  </si>
  <si>
    <t>consumption:</t>
  </si>
  <si>
    <t>l/100km</t>
  </si>
  <si>
    <t>kwh/100km</t>
  </si>
  <si>
    <t>yearly km:</t>
  </si>
  <si>
    <t>fuel price per litre</t>
  </si>
  <si>
    <t>electric unit price:</t>
  </si>
  <si>
    <t>yearly cost:</t>
  </si>
  <si>
    <t>Honda</t>
  </si>
  <si>
    <t>Civic</t>
  </si>
  <si>
    <t>Monthly Saving</t>
  </si>
  <si>
    <t>Monthly Repayment</t>
  </si>
  <si>
    <t>Actual Cost</t>
  </si>
  <si>
    <t>Yearly Saving</t>
  </si>
  <si>
    <t>Car Value</t>
  </si>
  <si>
    <t>Down Payment</t>
  </si>
  <si>
    <t>Term of Loan in Months</t>
  </si>
  <si>
    <t>APR%</t>
  </si>
  <si>
    <t>Car Charger Cost</t>
  </si>
  <si>
    <t xml:space="preserve">SEAI Grant </t>
  </si>
  <si>
    <t>Total Cost of Charger</t>
  </si>
  <si>
    <t>Total cost of Interest</t>
  </si>
  <si>
    <t>electric car night rate 23:00-8:00am</t>
  </si>
  <si>
    <t>Road Tax</t>
  </si>
  <si>
    <t>Electric Car Loan</t>
  </si>
  <si>
    <t>Normal Car Loan</t>
  </si>
  <si>
    <t>Tesla</t>
  </si>
  <si>
    <t>Model 3 RWD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</si>
</sst>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#,##0.00_);[Red]\(&quot;€&quot;#,##0.00\)"/>
    <numFmt numFmtId="164" formatCode="[$€-2]\ #,##0.00"/>
    <numFmt numFmtId="165" formatCode="&quot;€&quot;#,##0.00"/>
  </numFmts>
  <fonts count="4" x14ac:knownFonts="1">
    <font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F7CAAC"/>
        <bgColor rgb="FFF7CAAC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2" fontId="0" fillId="0" borderId="0" xfId="0" applyNumberFormat="1"/>
    <xf numFmtId="4" fontId="0" fillId="0" borderId="0" xfId="0" applyNumberFormat="1"/>
    <xf numFmtId="164" fontId="0" fillId="0" borderId="0" xfId="0" applyNumberFormat="1"/>
    <xf numFmtId="164" fontId="3" fillId="0" borderId="0" xfId="0" quotePrefix="1" applyNumberFormat="1" applyFont="1"/>
    <xf numFmtId="0" fontId="0" fillId="2" borderId="0" xfId="0" applyFill="1"/>
    <xf numFmtId="10" fontId="0" fillId="2" borderId="0" xfId="0" applyNumberFormat="1" applyFill="1"/>
    <xf numFmtId="165" fontId="0" fillId="2" borderId="0" xfId="0" applyNumberFormat="1" applyFill="1"/>
    <xf numFmtId="8" fontId="0" fillId="3" borderId="0" xfId="0" applyNumberFormat="1" applyFill="1"/>
    <xf numFmtId="8" fontId="0" fillId="3" borderId="1" xfId="0" applyNumberFormat="1" applyFill="1" applyBorder="1"/>
    <xf numFmtId="165" fontId="0" fillId="0" borderId="0" xfId="0" applyNumberFormat="1"/>
    <xf numFmtId="165" fontId="2" fillId="0" borderId="0" xfId="0" applyNumberFormat="1" applyFont="1"/>
    <xf numFmtId="8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zoomScale="134" zoomScaleNormal="134" workbookViewId="0">
      <selection activeCell="E27" sqref="E27"/>
    </sheetView>
  </sheetViews>
  <sheetFormatPr baseColWidth="10" defaultColWidth="8.83203125" defaultRowHeight="15" x14ac:dyDescent="0.2"/>
  <cols>
    <col min="1" max="1" width="23.5" customWidth="1"/>
    <col min="2" max="2" width="12" customWidth="1"/>
    <col min="3" max="3" width="20.1640625" customWidth="1"/>
    <col min="5" max="5" width="16.5" customWidth="1"/>
    <col min="6" max="6" width="14.33203125" customWidth="1"/>
    <col min="9" max="9" width="15.6640625" customWidth="1"/>
    <col min="10" max="10" width="14" customWidth="1"/>
    <col min="16" max="16" width="16.5" customWidth="1"/>
    <col min="17" max="17" width="19" customWidth="1"/>
  </cols>
  <sheetData>
    <row r="1" spans="1:18" ht="34" x14ac:dyDescent="0.4">
      <c r="A1" s="3" t="s">
        <v>0</v>
      </c>
      <c r="E1" s="1" t="s">
        <v>1</v>
      </c>
      <c r="I1" s="1" t="s">
        <v>27</v>
      </c>
      <c r="P1" s="1"/>
    </row>
    <row r="2" spans="1:18" x14ac:dyDescent="0.2">
      <c r="A2" s="2" t="s">
        <v>2</v>
      </c>
      <c r="B2" t="s">
        <v>13</v>
      </c>
      <c r="E2" s="2" t="s">
        <v>2</v>
      </c>
      <c r="F2" t="s">
        <v>31</v>
      </c>
      <c r="I2" s="2" t="s">
        <v>2</v>
      </c>
      <c r="J2" t="s">
        <v>31</v>
      </c>
      <c r="P2" s="2"/>
    </row>
    <row r="3" spans="1:18" x14ac:dyDescent="0.2">
      <c r="A3" s="2" t="s">
        <v>3</v>
      </c>
      <c r="B3" t="s">
        <v>14</v>
      </c>
      <c r="E3" s="2" t="s">
        <v>3</v>
      </c>
      <c r="F3" t="s">
        <v>32</v>
      </c>
      <c r="I3" s="2" t="s">
        <v>3</v>
      </c>
      <c r="J3" t="s">
        <v>32</v>
      </c>
      <c r="P3" s="2"/>
    </row>
    <row r="4" spans="1:18" x14ac:dyDescent="0.2">
      <c r="A4" s="2" t="s">
        <v>4</v>
      </c>
      <c r="B4" s="6">
        <v>0</v>
      </c>
      <c r="E4" s="2" t="s">
        <v>5</v>
      </c>
      <c r="F4" s="6">
        <v>44445</v>
      </c>
      <c r="I4" s="2" t="s">
        <v>5</v>
      </c>
      <c r="J4" s="6">
        <v>44445</v>
      </c>
      <c r="P4" s="2"/>
      <c r="Q4" s="6"/>
    </row>
    <row r="5" spans="1:18" x14ac:dyDescent="0.2">
      <c r="A5" s="2" t="s">
        <v>6</v>
      </c>
      <c r="B5" s="4">
        <v>5.7</v>
      </c>
      <c r="C5" t="s">
        <v>7</v>
      </c>
      <c r="E5" s="2" t="s">
        <v>6</v>
      </c>
      <c r="F5" s="4">
        <v>15.9</v>
      </c>
      <c r="G5" t="s">
        <v>8</v>
      </c>
      <c r="I5" s="2" t="s">
        <v>6</v>
      </c>
      <c r="J5" s="4">
        <v>15.9</v>
      </c>
      <c r="K5" t="s">
        <v>8</v>
      </c>
      <c r="P5" s="2"/>
      <c r="Q5" s="4"/>
      <c r="R5" t="s">
        <v>7</v>
      </c>
    </row>
    <row r="6" spans="1:18" x14ac:dyDescent="0.2">
      <c r="A6" s="2" t="s">
        <v>9</v>
      </c>
      <c r="B6" s="5">
        <v>52000</v>
      </c>
      <c r="E6" s="2" t="s">
        <v>9</v>
      </c>
      <c r="F6" s="5">
        <v>52000</v>
      </c>
      <c r="I6" s="2" t="s">
        <v>9</v>
      </c>
      <c r="J6" s="5">
        <v>52000</v>
      </c>
      <c r="P6" s="2"/>
      <c r="Q6" s="5"/>
    </row>
    <row r="7" spans="1:18" x14ac:dyDescent="0.2">
      <c r="A7" s="2" t="s">
        <v>10</v>
      </c>
      <c r="B7" s="6">
        <v>1.75</v>
      </c>
      <c r="E7" s="2" t="s">
        <v>11</v>
      </c>
      <c r="F7" s="6">
        <v>0.33</v>
      </c>
      <c r="I7" s="2" t="s">
        <v>11</v>
      </c>
      <c r="J7" s="6">
        <v>0.14749999999999999</v>
      </c>
      <c r="P7" s="2"/>
      <c r="Q7" s="6"/>
    </row>
    <row r="8" spans="1:18" x14ac:dyDescent="0.2">
      <c r="A8" s="2"/>
      <c r="E8" s="2"/>
      <c r="I8" s="2"/>
      <c r="P8" s="2"/>
    </row>
    <row r="9" spans="1:18" x14ac:dyDescent="0.2">
      <c r="A9" s="2" t="s">
        <v>12</v>
      </c>
      <c r="B9" s="7">
        <f>PRODUCT(B5:B7)/100</f>
        <v>5187</v>
      </c>
      <c r="E9" s="2" t="s">
        <v>12</v>
      </c>
      <c r="F9" s="6">
        <f>PRODUCT(F5:F7)/100</f>
        <v>2728.44</v>
      </c>
      <c r="I9" s="2" t="s">
        <v>12</v>
      </c>
      <c r="J9" s="6">
        <f>PRODUCT(J5:J7)/100</f>
        <v>1219.53</v>
      </c>
      <c r="P9" s="2"/>
      <c r="Q9" s="6"/>
    </row>
    <row r="10" spans="1:18" x14ac:dyDescent="0.2">
      <c r="A10" s="2"/>
      <c r="E10" s="2"/>
      <c r="I10" s="2"/>
      <c r="P10" s="2"/>
    </row>
    <row r="12" spans="1:18" x14ac:dyDescent="0.2">
      <c r="E12" t="s">
        <v>18</v>
      </c>
      <c r="F12" s="6">
        <f>B9-F9</f>
        <v>2458.56</v>
      </c>
      <c r="I12" t="s">
        <v>18</v>
      </c>
      <c r="J12" s="6">
        <f>B9-J9</f>
        <v>3967.4700000000003</v>
      </c>
      <c r="Q12" s="6"/>
    </row>
    <row r="13" spans="1:18" x14ac:dyDescent="0.2">
      <c r="E13" t="s">
        <v>15</v>
      </c>
      <c r="F13">
        <f>(B9-F9)/12</f>
        <v>204.88</v>
      </c>
      <c r="I13" t="s">
        <v>15</v>
      </c>
      <c r="J13">
        <f>(B9-J9)/12</f>
        <v>330.6225</v>
      </c>
      <c r="Q13" s="6"/>
    </row>
    <row r="15" spans="1:18" x14ac:dyDescent="0.2">
      <c r="E15" s="2" t="s">
        <v>17</v>
      </c>
      <c r="F15" s="15">
        <f>(B22-F13)</f>
        <v>292.82334945509848</v>
      </c>
      <c r="G15" s="2"/>
      <c r="H15" s="2"/>
      <c r="I15" s="2" t="s">
        <v>17</v>
      </c>
      <c r="J15" s="15">
        <f>(B22-J13)</f>
        <v>167.08084945509847</v>
      </c>
      <c r="P15" s="2"/>
      <c r="Q15" s="15"/>
    </row>
    <row r="17" spans="1:6" x14ac:dyDescent="0.2">
      <c r="A17" t="s">
        <v>29</v>
      </c>
      <c r="E17" t="s">
        <v>30</v>
      </c>
    </row>
    <row r="18" spans="1:6" x14ac:dyDescent="0.2">
      <c r="A18" t="s">
        <v>19</v>
      </c>
      <c r="B18" s="10">
        <v>44445</v>
      </c>
      <c r="C18" s="10">
        <v>46252</v>
      </c>
      <c r="E18" t="s">
        <v>19</v>
      </c>
      <c r="F18" s="10">
        <v>47500</v>
      </c>
    </row>
    <row r="19" spans="1:6" x14ac:dyDescent="0.2">
      <c r="A19" t="s">
        <v>20</v>
      </c>
      <c r="B19" s="10">
        <v>19250</v>
      </c>
      <c r="C19" s="10">
        <v>19250</v>
      </c>
      <c r="E19" t="s">
        <v>20</v>
      </c>
      <c r="F19" s="10">
        <v>19000</v>
      </c>
    </row>
    <row r="20" spans="1:6" x14ac:dyDescent="0.2">
      <c r="A20" t="s">
        <v>21</v>
      </c>
      <c r="B20" s="8">
        <v>60</v>
      </c>
      <c r="C20" s="8">
        <v>60</v>
      </c>
      <c r="E20" t="s">
        <v>21</v>
      </c>
      <c r="F20" s="8">
        <v>60</v>
      </c>
    </row>
    <row r="21" spans="1:6" x14ac:dyDescent="0.2">
      <c r="A21" t="s">
        <v>22</v>
      </c>
      <c r="B21" s="9">
        <v>6.9000000000000006E-2</v>
      </c>
      <c r="C21" s="9">
        <v>6.9000000000000006E-2</v>
      </c>
      <c r="E21" t="s">
        <v>22</v>
      </c>
      <c r="F21" s="9">
        <v>6.9000000000000006E-2</v>
      </c>
    </row>
    <row r="22" spans="1:6" x14ac:dyDescent="0.2">
      <c r="A22" t="s">
        <v>16</v>
      </c>
      <c r="B22" s="11">
        <f>-PMT(B21/12,B20,(B18-B19))</f>
        <v>497.70334945509848</v>
      </c>
      <c r="C22" s="11">
        <f>-PMT(C21/12,C20,(C18-C19))</f>
        <v>533.39892208718277</v>
      </c>
      <c r="E22" t="s">
        <v>16</v>
      </c>
      <c r="F22" s="11">
        <f>-PMT(F21/12,F20,(F18-F19))</f>
        <v>562.99049253702356</v>
      </c>
    </row>
    <row r="23" spans="1:6" x14ac:dyDescent="0.2">
      <c r="A23" t="s">
        <v>26</v>
      </c>
      <c r="B23" s="12">
        <f t="shared" ref="B23" si="0">IF((B18-B19&gt;0),-CUMIPMT(B21/12,B20,B18-B19,1,B20,1),0)</f>
        <v>4496.4749861356322</v>
      </c>
      <c r="E23" t="s">
        <v>26</v>
      </c>
      <c r="F23" s="12">
        <f t="shared" ref="F23" si="1">IF((F18-F19&gt;0),-CUMIPMT(F21/12,F20,F18-F19,1,F20,1),0)</f>
        <v>5086.3082796136332</v>
      </c>
    </row>
    <row r="25" spans="1:6" x14ac:dyDescent="0.2">
      <c r="A25" t="s">
        <v>23</v>
      </c>
      <c r="B25" s="13">
        <v>2497</v>
      </c>
    </row>
    <row r="26" spans="1:6" x14ac:dyDescent="0.2">
      <c r="A26" t="s">
        <v>24</v>
      </c>
      <c r="B26" s="13">
        <v>600</v>
      </c>
    </row>
    <row r="27" spans="1:6" x14ac:dyDescent="0.2">
      <c r="A27" t="s">
        <v>25</v>
      </c>
      <c r="B27" s="14">
        <f>B25-B26</f>
        <v>1897</v>
      </c>
    </row>
    <row r="28" spans="1:6" x14ac:dyDescent="0.2">
      <c r="A28" t="s">
        <v>28</v>
      </c>
      <c r="B28" s="14">
        <v>120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Colorman Prepress</cp:lastModifiedBy>
  <cp:revision/>
  <dcterms:created xsi:type="dcterms:W3CDTF">2022-02-15T19:00:37Z</dcterms:created>
  <dcterms:modified xsi:type="dcterms:W3CDTF">2024-03-11T11:18:46Z</dcterms:modified>
  <cp:category/>
  <cp:contentStatus/>
</cp:coreProperties>
</file>