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20"/>
  <workbookPr/>
  <mc:AlternateContent xmlns:mc="http://schemas.openxmlformats.org/markup-compatibility/2006">
    <mc:Choice Requires="x15">
      <x15ac:absPath xmlns:x15ac="http://schemas.microsoft.com/office/spreadsheetml/2010/11/ac" url="/Users/colmasuser/Documents (original)/"/>
    </mc:Choice>
  </mc:AlternateContent>
  <xr:revisionPtr revIDLastSave="0" documentId="13_ncr:40009_{089095ED-4B4D-6D4E-8FD6-32EE900C80C8}" xr6:coauthVersionLast="47" xr6:coauthVersionMax="47" xr10:uidLastSave="{00000000-0000-0000-0000-000000000000}"/>
  <bookViews>
    <workbookView xWindow="0" yWindow="500" windowWidth="38400" windowHeight="19460"/>
  </bookViews>
  <sheets>
    <sheet name="working" sheetId="3" r:id="rId1"/>
    <sheet name="Master" sheetId="2" r:id="rId2"/>
    <sheet name="Sheet3" sheetId="4" state="hidden" r:id="rId3"/>
  </sheets>
  <definedNames>
    <definedName name="_xlnm.Print_Area" localSheetId="1">Master!$A$1:$J$63</definedName>
    <definedName name="_xlnm.Print_Area" localSheetId="0">working!$A$1:$J$63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3" i="3" l="1"/>
  <c r="J53" i="3" s="1"/>
  <c r="J51" i="3"/>
  <c r="H51" i="3"/>
  <c r="F50" i="3"/>
  <c r="J50" i="3" s="1"/>
  <c r="F49" i="3"/>
  <c r="J49" i="3" s="1"/>
  <c r="J47" i="3"/>
  <c r="H47" i="3"/>
  <c r="J45" i="3"/>
  <c r="H45" i="3"/>
  <c r="F44" i="3"/>
  <c r="J44" i="3" s="1"/>
  <c r="F43" i="3"/>
  <c r="J43" i="3" s="1"/>
  <c r="J41" i="3"/>
  <c r="H41" i="3"/>
  <c r="F41" i="3"/>
  <c r="F40" i="3"/>
  <c r="J40" i="3" s="1"/>
  <c r="J39" i="3"/>
  <c r="F39" i="3"/>
  <c r="J38" i="3"/>
  <c r="F38" i="3"/>
  <c r="F37" i="3"/>
  <c r="J37" i="3" s="1"/>
  <c r="I36" i="3"/>
  <c r="J36" i="3" s="1"/>
  <c r="J34" i="3"/>
  <c r="F34" i="3"/>
  <c r="I33" i="3"/>
  <c r="J33" i="3" s="1"/>
  <c r="I32" i="3"/>
  <c r="J32" i="3" s="1"/>
  <c r="F30" i="3"/>
  <c r="J30" i="3" s="1"/>
  <c r="J29" i="3"/>
  <c r="F29" i="3"/>
  <c r="F28" i="3"/>
  <c r="J28" i="3" s="1"/>
  <c r="H27" i="3"/>
  <c r="J26" i="3"/>
  <c r="H26" i="3"/>
  <c r="F26" i="3"/>
  <c r="J25" i="3"/>
  <c r="H25" i="3"/>
  <c r="G24" i="3"/>
  <c r="J24" i="3" s="1"/>
  <c r="G23" i="3"/>
  <c r="J23" i="3" s="1"/>
  <c r="J21" i="3"/>
  <c r="H21" i="3"/>
  <c r="F12" i="3"/>
  <c r="J12" i="3" s="1"/>
  <c r="H11" i="3"/>
  <c r="J11" i="3" s="1"/>
  <c r="H10" i="3"/>
  <c r="J10" i="3" s="1"/>
  <c r="I9" i="3"/>
  <c r="J9" i="3" s="1"/>
  <c r="I3" i="3"/>
  <c r="I2" i="3"/>
  <c r="J53" i="2"/>
  <c r="J50" i="2"/>
  <c r="J49" i="2"/>
  <c r="J44" i="2"/>
  <c r="J43" i="2"/>
  <c r="J40" i="2"/>
  <c r="J39" i="2"/>
  <c r="J38" i="2"/>
  <c r="J37" i="2"/>
  <c r="J36" i="2"/>
  <c r="J34" i="2"/>
  <c r="J33" i="2"/>
  <c r="J32" i="2"/>
  <c r="J28" i="2"/>
  <c r="J24" i="2"/>
  <c r="J23" i="2"/>
  <c r="J12" i="2"/>
  <c r="J11" i="2"/>
  <c r="J10" i="2"/>
  <c r="I36" i="2"/>
  <c r="I33" i="2"/>
  <c r="I32" i="2"/>
  <c r="G24" i="2"/>
  <c r="G23" i="2"/>
  <c r="H51" i="2"/>
  <c r="H47" i="2"/>
  <c r="H45" i="2"/>
  <c r="H41" i="2"/>
  <c r="H27" i="2"/>
  <c r="H26" i="2"/>
  <c r="H25" i="2"/>
  <c r="H21" i="2"/>
  <c r="H11" i="2"/>
  <c r="H10" i="2"/>
  <c r="I9" i="2"/>
  <c r="J9" i="2" s="1"/>
  <c r="I3" i="2"/>
  <c r="I2" i="2"/>
  <c r="F29" i="2"/>
  <c r="J29" i="2" s="1"/>
  <c r="J45" i="2"/>
  <c r="J21" i="2"/>
  <c r="J25" i="2"/>
  <c r="J26" i="2"/>
  <c r="F28" i="2"/>
  <c r="F30" i="2"/>
  <c r="J30" i="2" s="1"/>
  <c r="F34" i="2"/>
  <c r="F37" i="2"/>
  <c r="F38" i="2"/>
  <c r="F39" i="2"/>
  <c r="F40" i="2"/>
  <c r="J41" i="2"/>
  <c r="F43" i="2"/>
  <c r="F44" i="2"/>
  <c r="J47" i="2"/>
  <c r="F49" i="2"/>
  <c r="F50" i="2"/>
  <c r="J51" i="2"/>
  <c r="F53" i="2"/>
  <c r="F12" i="2"/>
  <c r="F41" i="2"/>
  <c r="F26" i="2"/>
  <c r="J62" i="3" l="1"/>
  <c r="J3" i="3" s="1"/>
  <c r="J15" i="3"/>
  <c r="J15" i="2"/>
  <c r="J2" i="2" s="1"/>
  <c r="J62" i="2"/>
  <c r="J63" i="3" l="1"/>
  <c r="J2" i="3"/>
  <c r="J4" i="3" s="1"/>
  <c r="J63" i="2"/>
  <c r="J3" i="2"/>
  <c r="J4" i="2" s="1"/>
</calcChain>
</file>

<file path=xl/sharedStrings.xml><?xml version="1.0" encoding="utf-8"?>
<sst xmlns="http://schemas.openxmlformats.org/spreadsheetml/2006/main" count="172" uniqueCount="69">
  <si>
    <t>Utilities</t>
    <phoneticPr fontId="2" type="noConversion"/>
  </si>
  <si>
    <t>Household</t>
    <phoneticPr fontId="2" type="noConversion"/>
  </si>
  <si>
    <t>Transport Costs</t>
    <phoneticPr fontId="2" type="noConversion"/>
  </si>
  <si>
    <t>Medical</t>
    <phoneticPr fontId="2" type="noConversion"/>
  </si>
  <si>
    <t>Social</t>
    <phoneticPr fontId="2" type="noConversion"/>
  </si>
  <si>
    <t>Other</t>
    <phoneticPr fontId="2" type="noConversion"/>
  </si>
  <si>
    <t>monthly est</t>
    <phoneticPr fontId="2" type="noConversion"/>
  </si>
  <si>
    <t>Medical Costs: other</t>
    <phoneticPr fontId="2" type="noConversion"/>
  </si>
  <si>
    <t>monthly</t>
    <phoneticPr fontId="2" type="noConversion"/>
  </si>
  <si>
    <t>Annual Annualised</t>
    <phoneticPr fontId="2" type="noConversion"/>
  </si>
  <si>
    <t>Weekly Annualised</t>
    <phoneticPr fontId="2" type="noConversion"/>
  </si>
  <si>
    <t>Monthly Annualised</t>
    <phoneticPr fontId="2" type="noConversion"/>
  </si>
  <si>
    <t>weekly</t>
    <phoneticPr fontId="2" type="noConversion"/>
  </si>
  <si>
    <t>Bi Monthly Annualised</t>
    <phoneticPr fontId="2" type="noConversion"/>
  </si>
  <si>
    <t>annual</t>
    <phoneticPr fontId="2" type="noConversion"/>
  </si>
  <si>
    <t>Annual</t>
    <phoneticPr fontId="2" type="noConversion"/>
  </si>
  <si>
    <t>Payment frequency</t>
    <phoneticPr fontId="2" type="noConversion"/>
  </si>
  <si>
    <t>annual</t>
    <phoneticPr fontId="2" type="noConversion"/>
  </si>
  <si>
    <t>annual</t>
    <phoneticPr fontId="2" type="noConversion"/>
  </si>
  <si>
    <t>annual in adv</t>
  </si>
  <si>
    <t>Monthly equivalent</t>
    <phoneticPr fontId="2" type="noConversion"/>
  </si>
  <si>
    <t>annual in adv</t>
    <phoneticPr fontId="2" type="noConversion"/>
  </si>
  <si>
    <t>Entertainment</t>
    <phoneticPr fontId="2" type="noConversion"/>
  </si>
  <si>
    <t>Holiday Costs</t>
    <phoneticPr fontId="2" type="noConversion"/>
  </si>
  <si>
    <t>Mortgage</t>
    <phoneticPr fontId="2" type="noConversion"/>
  </si>
  <si>
    <t>ESB</t>
    <phoneticPr fontId="2" type="noConversion"/>
  </si>
  <si>
    <t>Gas</t>
    <phoneticPr fontId="2" type="noConversion"/>
  </si>
  <si>
    <t>House fone/Bband</t>
    <phoneticPr fontId="2" type="noConversion"/>
  </si>
  <si>
    <t>Mobiles</t>
    <phoneticPr fontId="2" type="noConversion"/>
  </si>
  <si>
    <t>Household waste charges</t>
    <phoneticPr fontId="2" type="noConversion"/>
  </si>
  <si>
    <t>TV Licence</t>
    <phoneticPr fontId="2" type="noConversion"/>
  </si>
  <si>
    <t>Food/Housekeeping</t>
    <phoneticPr fontId="2" type="noConversion"/>
  </si>
  <si>
    <t>Clothing/Footware</t>
    <phoneticPr fontId="2" type="noConversion"/>
  </si>
  <si>
    <t>House Maintenance</t>
    <phoneticPr fontId="2" type="noConversion"/>
  </si>
  <si>
    <t>Petrol</t>
    <phoneticPr fontId="2" type="noConversion"/>
  </si>
  <si>
    <t>99 Corsa Insurance</t>
    <phoneticPr fontId="2" type="noConversion"/>
  </si>
  <si>
    <t>99 Corsa Road Tax</t>
    <phoneticPr fontId="2" type="noConversion"/>
  </si>
  <si>
    <t>99 Corsa NCT</t>
    <phoneticPr fontId="2" type="noConversion"/>
  </si>
  <si>
    <t>99 Corsa Repairs</t>
    <phoneticPr fontId="2" type="noConversion"/>
  </si>
  <si>
    <t>Car Parking/Tolls</t>
    <phoneticPr fontId="2" type="noConversion"/>
  </si>
  <si>
    <t>Bi Monthly</t>
    <phoneticPr fontId="2" type="noConversion"/>
  </si>
  <si>
    <t>end of at sum</t>
    <phoneticPr fontId="2" type="noConversion"/>
  </si>
  <si>
    <t>Cable TV  UPC</t>
    <phoneticPr fontId="2" type="noConversion"/>
  </si>
  <si>
    <t>weekly</t>
    <phoneticPr fontId="2" type="noConversion"/>
  </si>
  <si>
    <t>Total Income</t>
    <phoneticPr fontId="2" type="noConversion"/>
  </si>
  <si>
    <t>Total Expenses</t>
    <phoneticPr fontId="2" type="noConversion"/>
  </si>
  <si>
    <t>start of at sum</t>
    <phoneticPr fontId="2" type="noConversion"/>
  </si>
  <si>
    <t>Christmas fund</t>
    <phoneticPr fontId="2" type="noConversion"/>
  </si>
  <si>
    <t>Income</t>
    <phoneticPr fontId="2" type="noConversion"/>
  </si>
  <si>
    <t>monthly</t>
    <phoneticPr fontId="2" type="noConversion"/>
  </si>
  <si>
    <t>annual</t>
    <phoneticPr fontId="2" type="noConversion"/>
  </si>
  <si>
    <t>Payment Amount</t>
    <phoneticPr fontId="2" type="noConversion"/>
  </si>
  <si>
    <t>Irish Water</t>
  </si>
  <si>
    <t>annual</t>
  </si>
  <si>
    <t>Income 1</t>
  </si>
  <si>
    <t>Income 2</t>
  </si>
  <si>
    <t>Other Income</t>
  </si>
  <si>
    <t>Dividend Income</t>
  </si>
  <si>
    <t>2016-2017</t>
  </si>
  <si>
    <t>Expenses</t>
  </si>
  <si>
    <t>Dental   B</t>
  </si>
  <si>
    <t>Physio</t>
  </si>
  <si>
    <t>Aviva HC</t>
  </si>
  <si>
    <r>
      <rPr>
        <sz val="10"/>
        <rFont val="Arial"/>
        <family val="2"/>
      </rPr>
      <t>Gym</t>
    </r>
    <r>
      <rPr>
        <sz val="10"/>
        <rFont val="Arial"/>
      </rPr>
      <t xml:space="preserve"> Sub</t>
    </r>
  </si>
  <si>
    <t>I minus E</t>
  </si>
  <si>
    <t xml:space="preserve">All amounts </t>
  </si>
  <si>
    <t>in this column</t>
  </si>
  <si>
    <t>Negative means you are over spending</t>
  </si>
  <si>
    <t>green means your expenses are less than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</si>
</sst>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81" formatCode="_(* #,##0_);_(* \(#,##0\);_(* &quot;-&quot;??_);_(@_)"/>
  </numFmts>
  <fonts count="11" x14ac:knownFonts="1">
    <font>
      <sz val="10"/>
      <name val="Arial"/>
    </font>
    <font>
      <sz val="10"/>
      <name val="Arial"/>
    </font>
    <font>
      <sz val="8"/>
      <name val="Verdana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43" fontId="0" fillId="0" borderId="0" xfId="4" applyFont="1"/>
    <xf numFmtId="181" fontId="0" fillId="0" borderId="0" xfId="4" applyNumberFormat="1" applyFont="1"/>
    <xf numFmtId="0" fontId="0" fillId="0" borderId="0" xfId="0" applyAlignment="1">
      <alignment wrapText="1"/>
    </xf>
    <xf numFmtId="0" fontId="3" fillId="0" borderId="0" xfId="0" applyFont="1"/>
    <xf numFmtId="10" fontId="0" fillId="0" borderId="0" xfId="5" applyNumberFormat="1" applyFont="1"/>
    <xf numFmtId="0" fontId="1" fillId="0" borderId="0" xfId="0" applyFont="1"/>
    <xf numFmtId="0" fontId="3" fillId="2" borderId="0" xfId="0" applyFont="1" applyFill="1"/>
    <xf numFmtId="0" fontId="0" fillId="2" borderId="0" xfId="0" applyFill="1"/>
    <xf numFmtId="181" fontId="0" fillId="2" borderId="0" xfId="4" applyNumberFormat="1" applyFont="1" applyFill="1"/>
    <xf numFmtId="43" fontId="0" fillId="2" borderId="0" xfId="4" applyFont="1" applyFill="1"/>
    <xf numFmtId="43" fontId="0" fillId="0" borderId="0" xfId="4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right"/>
    </xf>
    <xf numFmtId="43" fontId="0" fillId="0" borderId="0" xfId="4" applyFont="1" applyBorder="1"/>
    <xf numFmtId="43" fontId="0" fillId="2" borderId="0" xfId="4" applyFont="1" applyFill="1" applyBorder="1"/>
    <xf numFmtId="43" fontId="0" fillId="0" borderId="0" xfId="4" applyFont="1" applyFill="1" applyBorder="1"/>
    <xf numFmtId="0" fontId="1" fillId="0" borderId="0" xfId="0" applyFont="1" applyFill="1" applyAlignment="1">
      <alignment horizontal="right"/>
    </xf>
    <xf numFmtId="0" fontId="0" fillId="3" borderId="0" xfId="0" applyFill="1"/>
    <xf numFmtId="0" fontId="1" fillId="3" borderId="0" xfId="0" applyFont="1" applyFill="1" applyAlignment="1">
      <alignment horizontal="right"/>
    </xf>
    <xf numFmtId="43" fontId="0" fillId="3" borderId="0" xfId="4" applyFont="1" applyFill="1"/>
    <xf numFmtId="43" fontId="0" fillId="3" borderId="0" xfId="4" applyFont="1" applyFill="1" applyBorder="1"/>
    <xf numFmtId="0" fontId="0" fillId="4" borderId="0" xfId="0" applyFill="1"/>
    <xf numFmtId="0" fontId="1" fillId="4" borderId="0" xfId="0" applyFont="1" applyFill="1" applyAlignment="1">
      <alignment horizontal="right"/>
    </xf>
    <xf numFmtId="43" fontId="0" fillId="4" borderId="0" xfId="4" applyFont="1" applyFill="1"/>
    <xf numFmtId="43" fontId="0" fillId="4" borderId="0" xfId="4" applyFont="1" applyFill="1" applyBorder="1"/>
    <xf numFmtId="0" fontId="0" fillId="0" borderId="0" xfId="0" applyFill="1"/>
    <xf numFmtId="43" fontId="0" fillId="0" borderId="0" xfId="4" applyFont="1" applyFill="1"/>
    <xf numFmtId="181" fontId="0" fillId="0" borderId="0" xfId="4" applyNumberFormat="1" applyFont="1" applyFill="1"/>
    <xf numFmtId="43" fontId="0" fillId="0" borderId="0" xfId="4" quotePrefix="1" applyFont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43" fontId="4" fillId="0" borderId="0" xfId="4" applyFont="1" applyAlignment="1">
      <alignment horizontal="center"/>
    </xf>
    <xf numFmtId="0" fontId="0" fillId="0" borderId="0" xfId="0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8" borderId="0" xfId="0" applyFill="1"/>
    <xf numFmtId="0" fontId="1" fillId="8" borderId="0" xfId="0" applyFont="1" applyFill="1" applyAlignment="1">
      <alignment horizontal="right"/>
    </xf>
    <xf numFmtId="43" fontId="8" fillId="8" borderId="0" xfId="4" applyFont="1" applyFill="1"/>
    <xf numFmtId="43" fontId="8" fillId="8" borderId="0" xfId="4" applyFont="1" applyFill="1" applyBorder="1"/>
    <xf numFmtId="43" fontId="6" fillId="9" borderId="0" xfId="1" applyNumberFormat="1" applyFill="1"/>
    <xf numFmtId="43" fontId="0" fillId="9" borderId="0" xfId="4" applyFont="1" applyFill="1"/>
    <xf numFmtId="0" fontId="0" fillId="9" borderId="0" xfId="0" applyFill="1"/>
    <xf numFmtId="43" fontId="8" fillId="9" borderId="0" xfId="4" applyFont="1" applyFill="1"/>
    <xf numFmtId="43" fontId="7" fillId="9" borderId="0" xfId="3" applyNumberFormat="1" applyFill="1"/>
    <xf numFmtId="0" fontId="5" fillId="0" borderId="0" xfId="0" applyFont="1"/>
    <xf numFmtId="0" fontId="9" fillId="9" borderId="0" xfId="0" applyFont="1" applyFill="1"/>
    <xf numFmtId="0" fontId="4" fillId="0" borderId="0" xfId="0" applyFont="1"/>
    <xf numFmtId="0" fontId="10" fillId="0" borderId="0" xfId="0" applyFont="1"/>
    <xf numFmtId="181" fontId="4" fillId="0" borderId="0" xfId="4" applyNumberFormat="1" applyFont="1"/>
    <xf numFmtId="0" fontId="4" fillId="9" borderId="0" xfId="0" applyFont="1" applyFill="1"/>
    <xf numFmtId="43" fontId="10" fillId="0" borderId="0" xfId="4" applyFont="1" applyBorder="1"/>
    <xf numFmtId="43" fontId="10" fillId="0" borderId="0" xfId="4" applyFont="1"/>
    <xf numFmtId="43" fontId="4" fillId="0" borderId="0" xfId="0" quotePrefix="1" applyNumberFormat="1" applyFont="1"/>
    <xf numFmtId="43" fontId="7" fillId="0" borderId="0" xfId="2" applyNumberFormat="1" applyFill="1" applyAlignment="1">
      <alignment horizontal="center"/>
    </xf>
  </cellXfs>
  <cellStyles count="6">
    <cellStyle name="40% - Accent5" xfId="1" builtinId="47"/>
    <cellStyle name="Accent2" xfId="2" builtinId="33"/>
    <cellStyle name="Accent3" xfId="3" builtinId="37"/>
    <cellStyle name="Comma" xfId="4" builtinId="3"/>
    <cellStyle name="Normal" xfId="0" builtinId="0"/>
    <cellStyle name="Per cent" xfId="5" builtinId="5"/>
  </cellStyles>
  <dxfs count="4">
    <dxf>
      <fill>
        <patternFill>
          <bgColor theme="6" tint="-0.24994659260841701"/>
        </patternFill>
      </fill>
    </dxf>
    <dxf>
      <font>
        <color rgb="FF9C0006"/>
      </font>
    </dxf>
    <dxf>
      <font>
        <color rgb="FF9C0006"/>
      </font>
    </dxf>
    <dxf>
      <fill>
        <patternFill>
          <bgColor theme="6" tint="-0.24994659260841701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63"/>
  <sheetViews>
    <sheetView tabSelected="1" zoomScale="125" zoomScaleNormal="125" workbookViewId="0">
      <pane xSplit="3" ySplit="7" topLeftCell="D8" activePane="bottomRight" state="frozen"/>
      <selection pane="topRight" activeCell="C1" sqref="C1"/>
      <selection pane="bottomLeft" activeCell="A5" sqref="A5"/>
      <selection pane="bottomRight" activeCell="M15" sqref="M15"/>
    </sheetView>
  </sheetViews>
  <sheetFormatPr baseColWidth="10" defaultRowHeight="13" x14ac:dyDescent="0.15"/>
  <cols>
    <col min="1" max="1" width="6.33203125" bestFit="1" customWidth="1"/>
    <col min="2" max="2" width="26.6640625" bestFit="1" customWidth="1"/>
    <col min="3" max="3" width="12.83203125" customWidth="1"/>
    <col min="4" max="4" width="10.83203125" customWidth="1"/>
    <col min="5" max="5" width="19.1640625" customWidth="1"/>
    <col min="10" max="10" width="12.1640625" bestFit="1" customWidth="1"/>
  </cols>
  <sheetData>
    <row r="2" spans="1:14" ht="23" x14ac:dyDescent="0.25">
      <c r="E2" s="46" t="s">
        <v>65</v>
      </c>
      <c r="I2" t="str">
        <f>B15</f>
        <v>Total Income</v>
      </c>
      <c r="J2" s="53">
        <f>J15</f>
        <v>2280</v>
      </c>
    </row>
    <row r="3" spans="1:14" ht="23" x14ac:dyDescent="0.25">
      <c r="E3" s="46" t="s">
        <v>66</v>
      </c>
      <c r="I3" t="str">
        <f>B62</f>
        <v>Total Expenses</v>
      </c>
      <c r="J3" s="32">
        <f>J62</f>
        <v>2966.8800000000006</v>
      </c>
    </row>
    <row r="4" spans="1:14" ht="16" x14ac:dyDescent="0.2">
      <c r="E4" s="32"/>
      <c r="I4" t="s">
        <v>64</v>
      </c>
      <c r="J4" s="54">
        <f>J2-J3</f>
        <v>-686.88000000000056</v>
      </c>
      <c r="K4" s="45" t="s">
        <v>67</v>
      </c>
      <c r="N4" s="45" t="s">
        <v>68</v>
      </c>
    </row>
    <row r="5" spans="1:14" x14ac:dyDescent="0.15">
      <c r="J5" s="29" t="s">
        <v>58</v>
      </c>
    </row>
    <row r="6" spans="1:14" s="3" customFormat="1" ht="28" x14ac:dyDescent="0.15">
      <c r="B6" s="3" t="s">
        <v>48</v>
      </c>
      <c r="C6" s="12" t="s">
        <v>16</v>
      </c>
      <c r="E6" s="12" t="s">
        <v>51</v>
      </c>
      <c r="F6" s="12" t="s">
        <v>9</v>
      </c>
      <c r="G6" s="12" t="s">
        <v>13</v>
      </c>
      <c r="H6" s="12" t="s">
        <v>11</v>
      </c>
      <c r="I6" s="12" t="s">
        <v>10</v>
      </c>
      <c r="J6" s="11" t="s">
        <v>20</v>
      </c>
    </row>
    <row r="7" spans="1:14" x14ac:dyDescent="0.15">
      <c r="F7">
        <v>1</v>
      </c>
      <c r="G7">
        <v>6</v>
      </c>
      <c r="H7">
        <v>12</v>
      </c>
      <c r="I7">
        <v>52</v>
      </c>
      <c r="J7" s="2">
        <v>12</v>
      </c>
    </row>
    <row r="8" spans="1:14" x14ac:dyDescent="0.15">
      <c r="J8" s="14"/>
    </row>
    <row r="9" spans="1:14" ht="16" x14ac:dyDescent="0.2">
      <c r="A9" s="26"/>
      <c r="B9" s="26" t="s">
        <v>54</v>
      </c>
      <c r="C9" s="26" t="s">
        <v>12</v>
      </c>
      <c r="E9" s="40">
        <v>258</v>
      </c>
      <c r="F9" s="26"/>
      <c r="G9" s="26"/>
      <c r="H9" s="28"/>
      <c r="I9" s="27">
        <f>E9*$I$7</f>
        <v>13416</v>
      </c>
      <c r="J9" s="16">
        <f>I9/$J$7</f>
        <v>1118</v>
      </c>
    </row>
    <row r="10" spans="1:14" ht="16" x14ac:dyDescent="0.2">
      <c r="B10" t="s">
        <v>55</v>
      </c>
      <c r="C10" t="s">
        <v>8</v>
      </c>
      <c r="E10" s="40">
        <v>1000</v>
      </c>
      <c r="H10" s="2">
        <f>E10*$H$7</f>
        <v>12000</v>
      </c>
      <c r="J10" s="14">
        <f>H10/$H$7</f>
        <v>1000</v>
      </c>
    </row>
    <row r="11" spans="1:14" x14ac:dyDescent="0.15">
      <c r="A11" s="26"/>
      <c r="B11" t="s">
        <v>56</v>
      </c>
      <c r="C11" t="s">
        <v>6</v>
      </c>
      <c r="E11" s="41">
        <v>150</v>
      </c>
      <c r="H11" s="2">
        <f>E11*$H$7</f>
        <v>1800</v>
      </c>
      <c r="I11" s="1"/>
      <c r="J11" s="14">
        <f>H11/$H$7</f>
        <v>150</v>
      </c>
    </row>
    <row r="12" spans="1:14" x14ac:dyDescent="0.15">
      <c r="A12" s="26"/>
      <c r="B12" t="s">
        <v>57</v>
      </c>
      <c r="C12" t="s">
        <v>14</v>
      </c>
      <c r="D12" s="5"/>
      <c r="E12" s="41">
        <v>144</v>
      </c>
      <c r="F12" s="1">
        <f>E12</f>
        <v>144</v>
      </c>
      <c r="H12" s="2"/>
      <c r="J12" s="14">
        <f>F12/$J$7</f>
        <v>12</v>
      </c>
    </row>
    <row r="13" spans="1:14" x14ac:dyDescent="0.15">
      <c r="E13" s="42"/>
      <c r="H13" s="2"/>
      <c r="J13" s="14">
        <v>0</v>
      </c>
    </row>
    <row r="14" spans="1:14" x14ac:dyDescent="0.15">
      <c r="E14" s="42"/>
      <c r="H14" s="2"/>
      <c r="J14" s="14">
        <v>0</v>
      </c>
    </row>
    <row r="15" spans="1:14" s="47" customFormat="1" ht="18" x14ac:dyDescent="0.2">
      <c r="B15" s="48" t="s">
        <v>44</v>
      </c>
      <c r="E15" s="50"/>
      <c r="H15" s="49"/>
      <c r="J15" s="51">
        <f>SUM(J9:J14)</f>
        <v>2280</v>
      </c>
    </row>
    <row r="16" spans="1:14" x14ac:dyDescent="0.15">
      <c r="E16" s="42"/>
      <c r="H16" s="2"/>
      <c r="J16" s="14"/>
    </row>
    <row r="17" spans="2:10" x14ac:dyDescent="0.15">
      <c r="B17" t="s">
        <v>59</v>
      </c>
      <c r="E17" s="42"/>
      <c r="H17" s="2"/>
      <c r="J17" s="14"/>
    </row>
    <row r="18" spans="2:10" x14ac:dyDescent="0.15">
      <c r="E18" s="42"/>
      <c r="H18" s="2"/>
      <c r="J18" s="14"/>
    </row>
    <row r="19" spans="2:10" x14ac:dyDescent="0.15">
      <c r="B19" s="4" t="s">
        <v>15</v>
      </c>
      <c r="E19" s="42"/>
      <c r="H19" s="2"/>
      <c r="J19" s="14"/>
    </row>
    <row r="20" spans="2:10" x14ac:dyDescent="0.15">
      <c r="B20" s="7" t="s">
        <v>46</v>
      </c>
      <c r="C20" s="8"/>
      <c r="E20" s="42"/>
      <c r="F20" s="8"/>
      <c r="G20" s="8"/>
      <c r="H20" s="9"/>
      <c r="I20" s="8"/>
      <c r="J20" s="15"/>
    </row>
    <row r="21" spans="2:10" x14ac:dyDescent="0.15">
      <c r="B21" s="17" t="s">
        <v>24</v>
      </c>
      <c r="C21" t="s">
        <v>8</v>
      </c>
      <c r="E21" s="41">
        <v>1000</v>
      </c>
      <c r="F21" s="1"/>
      <c r="G21" s="1"/>
      <c r="H21" s="2">
        <f>E21*$H$7</f>
        <v>12000</v>
      </c>
      <c r="I21" s="1"/>
      <c r="J21" s="14">
        <f>E21</f>
        <v>1000</v>
      </c>
    </row>
    <row r="22" spans="2:10" x14ac:dyDescent="0.15">
      <c r="B22" s="30" t="s">
        <v>0</v>
      </c>
      <c r="E22" s="41"/>
      <c r="F22" s="1"/>
      <c r="G22" s="1"/>
      <c r="H22" s="1"/>
      <c r="I22" s="1"/>
      <c r="J22" s="14"/>
    </row>
    <row r="23" spans="2:10" ht="16" x14ac:dyDescent="0.2">
      <c r="B23" s="17" t="s">
        <v>25</v>
      </c>
      <c r="C23" s="6" t="s">
        <v>40</v>
      </c>
      <c r="E23" s="40">
        <v>250</v>
      </c>
      <c r="F23" s="1"/>
      <c r="G23" s="1">
        <f>E23*$G$7</f>
        <v>1500</v>
      </c>
      <c r="H23" s="1"/>
      <c r="I23" s="1"/>
      <c r="J23" s="14">
        <f>G23/$G$7</f>
        <v>250</v>
      </c>
    </row>
    <row r="24" spans="2:10" ht="16" x14ac:dyDescent="0.2">
      <c r="B24" s="17" t="s">
        <v>26</v>
      </c>
      <c r="C24" s="6" t="s">
        <v>40</v>
      </c>
      <c r="E24" s="40">
        <v>200</v>
      </c>
      <c r="F24" s="1"/>
      <c r="G24" s="1">
        <f>E24*$G$7</f>
        <v>1200</v>
      </c>
      <c r="H24" s="1"/>
      <c r="I24" s="1"/>
      <c r="J24" s="14">
        <f>G24/$G$7</f>
        <v>200</v>
      </c>
    </row>
    <row r="25" spans="2:10" ht="16" x14ac:dyDescent="0.2">
      <c r="B25" s="13" t="s">
        <v>27</v>
      </c>
      <c r="C25" t="s">
        <v>8</v>
      </c>
      <c r="E25" s="40">
        <v>100</v>
      </c>
      <c r="F25" s="1"/>
      <c r="G25" s="1"/>
      <c r="H25" s="2">
        <f t="shared" ref="H25:H27" si="0">E25*$H$7</f>
        <v>1200</v>
      </c>
      <c r="I25" s="1"/>
      <c r="J25" s="14">
        <f>E25</f>
        <v>100</v>
      </c>
    </row>
    <row r="26" spans="2:10" x14ac:dyDescent="0.15">
      <c r="B26" s="13" t="s">
        <v>42</v>
      </c>
      <c r="C26" t="s">
        <v>8</v>
      </c>
      <c r="E26" s="41">
        <v>0</v>
      </c>
      <c r="F26" s="1">
        <f>E26</f>
        <v>0</v>
      </c>
      <c r="G26" s="1"/>
      <c r="H26" s="2">
        <f t="shared" si="0"/>
        <v>0</v>
      </c>
      <c r="I26" s="1"/>
      <c r="J26" s="14">
        <f>E26</f>
        <v>0</v>
      </c>
    </row>
    <row r="27" spans="2:10" ht="16" x14ac:dyDescent="0.2">
      <c r="B27" s="13" t="s">
        <v>28</v>
      </c>
      <c r="C27" t="s">
        <v>8</v>
      </c>
      <c r="E27" s="40">
        <v>25</v>
      </c>
      <c r="F27" s="1"/>
      <c r="G27" s="1"/>
      <c r="H27" s="2">
        <f t="shared" si="0"/>
        <v>300</v>
      </c>
      <c r="I27" s="1"/>
      <c r="J27" s="14">
        <v>30</v>
      </c>
    </row>
    <row r="28" spans="2:10" ht="16" x14ac:dyDescent="0.2">
      <c r="B28" s="17" t="s">
        <v>29</v>
      </c>
      <c r="C28" t="s">
        <v>14</v>
      </c>
      <c r="E28" s="40">
        <v>200</v>
      </c>
      <c r="F28" s="1">
        <f>E28</f>
        <v>200</v>
      </c>
      <c r="G28" s="1"/>
      <c r="H28" s="1"/>
      <c r="I28" s="1"/>
      <c r="J28" s="14">
        <f>F28/$J$7</f>
        <v>16.666666666666668</v>
      </c>
    </row>
    <row r="29" spans="2:10" ht="16" x14ac:dyDescent="0.2">
      <c r="B29" s="33" t="s">
        <v>52</v>
      </c>
      <c r="C29" t="s">
        <v>53</v>
      </c>
      <c r="E29" s="40">
        <v>100</v>
      </c>
      <c r="F29" s="1">
        <f>E29</f>
        <v>100</v>
      </c>
      <c r="G29" s="1"/>
      <c r="H29" s="1"/>
      <c r="I29" s="1"/>
      <c r="J29" s="14">
        <f>F29/$J$7</f>
        <v>8.3333333333333339</v>
      </c>
    </row>
    <row r="30" spans="2:10" ht="16" x14ac:dyDescent="0.2">
      <c r="B30" s="17" t="s">
        <v>30</v>
      </c>
      <c r="C30" t="s">
        <v>14</v>
      </c>
      <c r="E30" s="40">
        <v>250</v>
      </c>
      <c r="F30" s="1">
        <f>E30</f>
        <v>250</v>
      </c>
      <c r="G30" s="1"/>
      <c r="H30" s="1"/>
      <c r="I30" s="1"/>
      <c r="J30" s="14">
        <f>F30/$J$7</f>
        <v>20.833333333333332</v>
      </c>
    </row>
    <row r="31" spans="2:10" x14ac:dyDescent="0.15">
      <c r="B31" s="30" t="s">
        <v>1</v>
      </c>
      <c r="E31" s="41"/>
      <c r="F31" s="1"/>
      <c r="G31" s="1"/>
      <c r="H31" s="1"/>
      <c r="I31" s="1"/>
      <c r="J31" s="14"/>
    </row>
    <row r="32" spans="2:10" x14ac:dyDescent="0.15">
      <c r="B32" s="17" t="s">
        <v>31</v>
      </c>
      <c r="C32" t="s">
        <v>12</v>
      </c>
      <c r="E32" s="41">
        <v>40</v>
      </c>
      <c r="F32" s="1"/>
      <c r="G32" s="1"/>
      <c r="H32" s="1"/>
      <c r="I32" s="27">
        <f t="shared" ref="I32:I33" si="1">E32*$I$7</f>
        <v>2080</v>
      </c>
      <c r="J32" s="16">
        <f t="shared" ref="J32:J34" si="2">I32/$J$7</f>
        <v>173.33333333333334</v>
      </c>
    </row>
    <row r="33" spans="1:10" x14ac:dyDescent="0.15">
      <c r="B33" s="13" t="s">
        <v>32</v>
      </c>
      <c r="C33" t="s">
        <v>12</v>
      </c>
      <c r="E33" s="41">
        <v>50</v>
      </c>
      <c r="F33" s="1"/>
      <c r="G33" s="1"/>
      <c r="H33" s="1"/>
      <c r="I33" s="27">
        <f t="shared" si="1"/>
        <v>2600</v>
      </c>
      <c r="J33" s="16">
        <f t="shared" si="2"/>
        <v>216.66666666666666</v>
      </c>
    </row>
    <row r="34" spans="1:10" x14ac:dyDescent="0.15">
      <c r="B34" s="13" t="s">
        <v>33</v>
      </c>
      <c r="C34" t="s">
        <v>14</v>
      </c>
      <c r="E34" s="41">
        <v>1000</v>
      </c>
      <c r="F34" s="1">
        <f>E34</f>
        <v>1000</v>
      </c>
      <c r="G34" s="1"/>
      <c r="H34" s="1"/>
      <c r="I34" s="1"/>
      <c r="J34" s="16">
        <f t="shared" si="2"/>
        <v>0</v>
      </c>
    </row>
    <row r="35" spans="1:10" x14ac:dyDescent="0.15">
      <c r="B35" s="31" t="s">
        <v>2</v>
      </c>
      <c r="E35" s="41"/>
      <c r="F35" s="1"/>
      <c r="G35" s="1"/>
      <c r="H35" s="1"/>
      <c r="I35" s="1"/>
      <c r="J35" s="14"/>
    </row>
    <row r="36" spans="1:10" x14ac:dyDescent="0.15">
      <c r="B36" s="13" t="s">
        <v>34</v>
      </c>
      <c r="C36" t="s">
        <v>12</v>
      </c>
      <c r="E36" s="41">
        <v>65</v>
      </c>
      <c r="F36" s="1"/>
      <c r="G36" s="1"/>
      <c r="H36" s="1"/>
      <c r="I36" s="27">
        <f>E36*$I$7</f>
        <v>3380</v>
      </c>
      <c r="J36" s="16">
        <f>I36/$J$7</f>
        <v>281.66666666666669</v>
      </c>
    </row>
    <row r="37" spans="1:10" x14ac:dyDescent="0.15">
      <c r="A37" s="36"/>
      <c r="B37" s="37" t="s">
        <v>35</v>
      </c>
      <c r="C37" s="36" t="s">
        <v>21</v>
      </c>
      <c r="D37" s="36"/>
      <c r="E37" s="43">
        <v>1630</v>
      </c>
      <c r="F37" s="38">
        <f>E37</f>
        <v>1630</v>
      </c>
      <c r="G37" s="38"/>
      <c r="H37" s="38"/>
      <c r="I37" s="38"/>
      <c r="J37" s="14">
        <f>F37/$J$7</f>
        <v>135.83333333333334</v>
      </c>
    </row>
    <row r="38" spans="1:10" x14ac:dyDescent="0.15">
      <c r="A38" s="36"/>
      <c r="B38" s="37" t="s">
        <v>36</v>
      </c>
      <c r="C38" s="36" t="s">
        <v>21</v>
      </c>
      <c r="D38" s="36"/>
      <c r="E38" s="43">
        <v>330</v>
      </c>
      <c r="F38" s="38">
        <f>E38</f>
        <v>330</v>
      </c>
      <c r="G38" s="38"/>
      <c r="H38" s="38"/>
      <c r="I38" s="38"/>
      <c r="J38" s="14">
        <f>F38/$J$7</f>
        <v>27.5</v>
      </c>
    </row>
    <row r="39" spans="1:10" x14ac:dyDescent="0.15">
      <c r="A39" s="36"/>
      <c r="B39" s="37" t="s">
        <v>37</v>
      </c>
      <c r="C39" s="36" t="s">
        <v>14</v>
      </c>
      <c r="D39" s="36"/>
      <c r="E39" s="43">
        <v>55</v>
      </c>
      <c r="F39" s="38">
        <f>E39</f>
        <v>55</v>
      </c>
      <c r="G39" s="38"/>
      <c r="H39" s="38"/>
      <c r="I39" s="38"/>
      <c r="J39" s="14">
        <f>F39/$J$7</f>
        <v>4.583333333333333</v>
      </c>
    </row>
    <row r="40" spans="1:10" x14ac:dyDescent="0.15">
      <c r="A40" s="36"/>
      <c r="B40" s="37" t="s">
        <v>38</v>
      </c>
      <c r="C40" s="36" t="s">
        <v>14</v>
      </c>
      <c r="D40" s="36"/>
      <c r="E40" s="43">
        <v>175</v>
      </c>
      <c r="F40" s="38">
        <f>E40</f>
        <v>175</v>
      </c>
      <c r="G40" s="38"/>
      <c r="H40" s="38"/>
      <c r="I40" s="38"/>
      <c r="J40" s="14">
        <f>F40/$J$7</f>
        <v>14.583333333333334</v>
      </c>
    </row>
    <row r="41" spans="1:10" ht="16" x14ac:dyDescent="0.2">
      <c r="A41" s="36"/>
      <c r="B41" s="37" t="s">
        <v>39</v>
      </c>
      <c r="C41" s="36" t="s">
        <v>8</v>
      </c>
      <c r="D41" s="36"/>
      <c r="E41" s="44">
        <v>10</v>
      </c>
      <c r="F41" s="38">
        <f>E41</f>
        <v>10</v>
      </c>
      <c r="G41" s="38"/>
      <c r="H41" s="2">
        <f>E41*$H$7</f>
        <v>120</v>
      </c>
      <c r="I41" s="38"/>
      <c r="J41" s="39">
        <f>E41</f>
        <v>10</v>
      </c>
    </row>
    <row r="42" spans="1:10" x14ac:dyDescent="0.15">
      <c r="B42" s="31" t="s">
        <v>3</v>
      </c>
      <c r="E42" s="41"/>
      <c r="F42" s="1"/>
      <c r="G42" s="1"/>
      <c r="H42" s="1"/>
      <c r="I42" s="1"/>
      <c r="J42" s="14"/>
    </row>
    <row r="43" spans="1:10" x14ac:dyDescent="0.15">
      <c r="A43" s="18"/>
      <c r="B43" s="34" t="s">
        <v>60</v>
      </c>
      <c r="C43" s="18" t="s">
        <v>14</v>
      </c>
      <c r="E43" s="41">
        <v>300</v>
      </c>
      <c r="F43" s="20">
        <f>E43</f>
        <v>300</v>
      </c>
      <c r="G43" s="20"/>
      <c r="H43" s="20"/>
      <c r="I43" s="20"/>
      <c r="J43" s="14">
        <f>F43/$J$7</f>
        <v>25</v>
      </c>
    </row>
    <row r="44" spans="1:10" x14ac:dyDescent="0.15">
      <c r="A44" s="18"/>
      <c r="B44" s="34" t="s">
        <v>61</v>
      </c>
      <c r="C44" s="18" t="s">
        <v>14</v>
      </c>
      <c r="E44" s="41">
        <v>200</v>
      </c>
      <c r="F44" s="20">
        <f>E44</f>
        <v>200</v>
      </c>
      <c r="G44" s="20"/>
      <c r="H44" s="20"/>
      <c r="I44" s="20"/>
      <c r="J44" s="14">
        <f>F44/$J$7</f>
        <v>16.666666666666668</v>
      </c>
    </row>
    <row r="45" spans="1:10" x14ac:dyDescent="0.15">
      <c r="A45" s="18"/>
      <c r="B45" s="19" t="s">
        <v>7</v>
      </c>
      <c r="C45" s="18" t="s">
        <v>8</v>
      </c>
      <c r="E45" s="41">
        <v>100</v>
      </c>
      <c r="F45" s="20"/>
      <c r="G45" s="20"/>
      <c r="H45" s="2">
        <f>E45*$H$7</f>
        <v>1200</v>
      </c>
      <c r="I45" s="20"/>
      <c r="J45" s="21">
        <f>E45</f>
        <v>100</v>
      </c>
    </row>
    <row r="46" spans="1:10" x14ac:dyDescent="0.15">
      <c r="A46" s="26"/>
      <c r="B46" s="17"/>
      <c r="C46" s="26"/>
      <c r="E46" s="41"/>
      <c r="F46" s="27"/>
      <c r="G46" s="27"/>
      <c r="H46" s="27"/>
      <c r="I46" s="27"/>
      <c r="J46" s="16"/>
    </row>
    <row r="47" spans="1:10" x14ac:dyDescent="0.15">
      <c r="B47" s="35" t="s">
        <v>62</v>
      </c>
      <c r="C47" t="s">
        <v>8</v>
      </c>
      <c r="E47" s="41">
        <v>51.88</v>
      </c>
      <c r="F47" s="1"/>
      <c r="G47" s="1"/>
      <c r="H47" s="2">
        <f>E47*$H$7</f>
        <v>622.56000000000006</v>
      </c>
      <c r="I47" s="1"/>
      <c r="J47" s="16">
        <f>E47</f>
        <v>51.88</v>
      </c>
    </row>
    <row r="48" spans="1:10" x14ac:dyDescent="0.15">
      <c r="B48" s="31" t="s">
        <v>4</v>
      </c>
      <c r="E48" s="41"/>
      <c r="F48" s="1"/>
      <c r="G48" s="1"/>
      <c r="H48" s="1"/>
      <c r="I48" s="1"/>
      <c r="J48" s="16"/>
    </row>
    <row r="49" spans="1:10" x14ac:dyDescent="0.15">
      <c r="A49" s="22"/>
      <c r="B49" s="23" t="s">
        <v>23</v>
      </c>
      <c r="C49" s="22" t="s">
        <v>14</v>
      </c>
      <c r="E49" s="41">
        <v>1200</v>
      </c>
      <c r="F49" s="24">
        <f>E49</f>
        <v>1200</v>
      </c>
      <c r="G49" s="24"/>
      <c r="H49" s="24"/>
      <c r="I49" s="24"/>
      <c r="J49" s="14">
        <f>F49/$J$7</f>
        <v>100</v>
      </c>
    </row>
    <row r="50" spans="1:10" x14ac:dyDescent="0.15">
      <c r="A50" s="22"/>
      <c r="B50" s="23" t="s">
        <v>47</v>
      </c>
      <c r="C50" s="22" t="s">
        <v>14</v>
      </c>
      <c r="E50" s="41">
        <v>1500</v>
      </c>
      <c r="F50" s="24">
        <f>E50</f>
        <v>1500</v>
      </c>
      <c r="G50" s="24"/>
      <c r="H50" s="24"/>
      <c r="I50" s="24"/>
      <c r="J50" s="14">
        <f>F50/$J$7</f>
        <v>125</v>
      </c>
    </row>
    <row r="51" spans="1:10" x14ac:dyDescent="0.15">
      <c r="A51" s="22"/>
      <c r="B51" s="23" t="s">
        <v>22</v>
      </c>
      <c r="C51" s="22" t="s">
        <v>8</v>
      </c>
      <c r="E51" s="41">
        <v>50</v>
      </c>
      <c r="F51" s="24"/>
      <c r="G51" s="24"/>
      <c r="H51" s="2">
        <f>E51*$H$7</f>
        <v>600</v>
      </c>
      <c r="I51" s="24"/>
      <c r="J51" s="25">
        <f>E51</f>
        <v>50</v>
      </c>
    </row>
    <row r="52" spans="1:10" s="26" customFormat="1" x14ac:dyDescent="0.15">
      <c r="B52" s="17"/>
      <c r="E52" s="41"/>
      <c r="F52" s="27"/>
      <c r="G52" s="27"/>
      <c r="H52" s="27"/>
      <c r="I52" s="27"/>
      <c r="J52" s="16"/>
    </row>
    <row r="53" spans="1:10" x14ac:dyDescent="0.15">
      <c r="B53" s="35" t="s">
        <v>63</v>
      </c>
      <c r="C53" t="s">
        <v>19</v>
      </c>
      <c r="E53" s="41">
        <v>100</v>
      </c>
      <c r="F53" s="1">
        <f>E53</f>
        <v>100</v>
      </c>
      <c r="G53" s="1"/>
      <c r="H53" s="1"/>
      <c r="I53" s="1"/>
      <c r="J53" s="14">
        <f>F53/$J$7</f>
        <v>8.3333333333333339</v>
      </c>
    </row>
    <row r="54" spans="1:10" x14ac:dyDescent="0.15">
      <c r="B54" s="31" t="s">
        <v>5</v>
      </c>
      <c r="E54" s="41"/>
      <c r="F54" s="1"/>
      <c r="G54" s="1"/>
      <c r="H54" s="1"/>
      <c r="I54" s="1"/>
      <c r="J54" s="14"/>
    </row>
    <row r="55" spans="1:10" x14ac:dyDescent="0.15">
      <c r="A55" s="26"/>
      <c r="B55" s="17"/>
      <c r="C55" s="26"/>
      <c r="E55" s="41"/>
      <c r="F55" s="27"/>
      <c r="G55" s="27"/>
      <c r="H55" s="27"/>
      <c r="I55" s="27"/>
      <c r="J55" s="16"/>
    </row>
    <row r="56" spans="1:10" x14ac:dyDescent="0.15">
      <c r="E56" s="41"/>
      <c r="F56" s="1"/>
      <c r="G56" s="1"/>
      <c r="H56" s="1"/>
      <c r="I56" s="1"/>
      <c r="J56" s="14"/>
    </row>
    <row r="57" spans="1:10" x14ac:dyDescent="0.15">
      <c r="E57" s="41"/>
      <c r="F57" s="1"/>
      <c r="G57" s="1"/>
      <c r="H57" s="1"/>
      <c r="I57" s="1"/>
      <c r="J57" s="14"/>
    </row>
    <row r="58" spans="1:10" x14ac:dyDescent="0.15">
      <c r="E58" s="41"/>
      <c r="F58" s="1"/>
      <c r="G58" s="1"/>
      <c r="H58" s="1"/>
      <c r="I58" s="1"/>
      <c r="J58" s="14"/>
    </row>
    <row r="59" spans="1:10" x14ac:dyDescent="0.15">
      <c r="E59" s="41"/>
      <c r="F59" s="1"/>
      <c r="G59" s="1"/>
      <c r="H59" s="1"/>
      <c r="I59" s="1"/>
      <c r="J59" s="14"/>
    </row>
    <row r="60" spans="1:10" x14ac:dyDescent="0.15">
      <c r="E60" s="41"/>
      <c r="G60" s="1"/>
      <c r="H60" s="1"/>
      <c r="I60" s="1"/>
      <c r="J60" s="1"/>
    </row>
    <row r="61" spans="1:10" x14ac:dyDescent="0.15">
      <c r="B61" s="8" t="s">
        <v>41</v>
      </c>
      <c r="C61" s="8"/>
      <c r="E61" s="10"/>
      <c r="F61" s="8"/>
      <c r="G61" s="10"/>
      <c r="H61" s="10"/>
      <c r="I61" s="10"/>
      <c r="J61" s="10">
        <v>0</v>
      </c>
    </row>
    <row r="62" spans="1:10" s="48" customFormat="1" ht="18" x14ac:dyDescent="0.2">
      <c r="B62" s="48" t="s">
        <v>45</v>
      </c>
      <c r="J62" s="52">
        <f>SUM(J20:J61)</f>
        <v>2966.8800000000006</v>
      </c>
    </row>
    <row r="63" spans="1:10" x14ac:dyDescent="0.15">
      <c r="J63" s="1">
        <f>J15-J62</f>
        <v>-686.88000000000056</v>
      </c>
    </row>
  </sheetData>
  <conditionalFormatting sqref="J4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rintOptions headings="1" gridLines="1"/>
  <pageMargins left="0.75000000000000011" right="0.75000000000000011" top="1" bottom="1" header="0.5" footer="0.5"/>
  <pageSetup paperSize="10" scale="56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63"/>
  <sheetViews>
    <sheetView zoomScale="125" zoomScaleNormal="125" workbookViewId="0">
      <pane xSplit="3" ySplit="7" topLeftCell="D8" activePane="bottomRight" state="frozen"/>
      <selection pane="topRight" activeCell="C1" sqref="C1"/>
      <selection pane="bottomLeft" activeCell="A5" sqref="A5"/>
      <selection pane="bottomRight" activeCell="G23" sqref="G23"/>
    </sheetView>
  </sheetViews>
  <sheetFormatPr baseColWidth="10" defaultRowHeight="13" x14ac:dyDescent="0.15"/>
  <cols>
    <col min="1" max="1" width="6.33203125" bestFit="1" customWidth="1"/>
    <col min="2" max="2" width="26.6640625" bestFit="1" customWidth="1"/>
    <col min="3" max="3" width="12.83203125" customWidth="1"/>
    <col min="4" max="4" width="10.83203125" customWidth="1"/>
    <col min="5" max="5" width="19.1640625" customWidth="1"/>
    <col min="10" max="10" width="12.1640625" bestFit="1" customWidth="1"/>
  </cols>
  <sheetData>
    <row r="2" spans="1:14" ht="23" x14ac:dyDescent="0.25">
      <c r="E2" s="46" t="s">
        <v>65</v>
      </c>
      <c r="I2" t="str">
        <f>B15</f>
        <v>Total Income</v>
      </c>
      <c r="J2" s="53">
        <f>J15</f>
        <v>2280</v>
      </c>
    </row>
    <row r="3" spans="1:14" ht="23" x14ac:dyDescent="0.25">
      <c r="E3" s="46" t="s">
        <v>66</v>
      </c>
      <c r="I3" t="str">
        <f>B62</f>
        <v>Total Expenses</v>
      </c>
      <c r="J3" s="32">
        <f>J62</f>
        <v>2966.8800000000006</v>
      </c>
    </row>
    <row r="4" spans="1:14" ht="16" x14ac:dyDescent="0.2">
      <c r="E4" s="32"/>
      <c r="I4" t="s">
        <v>64</v>
      </c>
      <c r="J4" s="54">
        <f>J2-J3</f>
        <v>-686.88000000000056</v>
      </c>
      <c r="K4" s="45" t="s">
        <v>67</v>
      </c>
      <c r="N4" s="45" t="s">
        <v>68</v>
      </c>
    </row>
    <row r="5" spans="1:14" x14ac:dyDescent="0.15">
      <c r="J5" s="29" t="s">
        <v>58</v>
      </c>
    </row>
    <row r="6" spans="1:14" s="3" customFormat="1" ht="28" x14ac:dyDescent="0.15">
      <c r="B6" s="3" t="s">
        <v>48</v>
      </c>
      <c r="C6" s="12" t="s">
        <v>16</v>
      </c>
      <c r="E6" s="12" t="s">
        <v>51</v>
      </c>
      <c r="F6" s="12" t="s">
        <v>9</v>
      </c>
      <c r="G6" s="12" t="s">
        <v>13</v>
      </c>
      <c r="H6" s="12" t="s">
        <v>11</v>
      </c>
      <c r="I6" s="12" t="s">
        <v>10</v>
      </c>
      <c r="J6" s="11" t="s">
        <v>20</v>
      </c>
    </row>
    <row r="7" spans="1:14" x14ac:dyDescent="0.15">
      <c r="F7">
        <v>1</v>
      </c>
      <c r="G7">
        <v>6</v>
      </c>
      <c r="H7">
        <v>12</v>
      </c>
      <c r="I7">
        <v>52</v>
      </c>
      <c r="J7" s="2">
        <v>12</v>
      </c>
    </row>
    <row r="8" spans="1:14" x14ac:dyDescent="0.15">
      <c r="J8" s="14"/>
    </row>
    <row r="9" spans="1:14" ht="16" x14ac:dyDescent="0.2">
      <c r="A9" s="26"/>
      <c r="B9" s="26" t="s">
        <v>54</v>
      </c>
      <c r="C9" s="26" t="s">
        <v>12</v>
      </c>
      <c r="E9" s="40">
        <v>258</v>
      </c>
      <c r="F9" s="26"/>
      <c r="G9" s="26"/>
      <c r="H9" s="28"/>
      <c r="I9" s="27">
        <f>E9*$I$7</f>
        <v>13416</v>
      </c>
      <c r="J9" s="16">
        <f>I9/$J$7</f>
        <v>1118</v>
      </c>
    </row>
    <row r="10" spans="1:14" ht="16" x14ac:dyDescent="0.2">
      <c r="B10" t="s">
        <v>55</v>
      </c>
      <c r="C10" t="s">
        <v>49</v>
      </c>
      <c r="E10" s="40">
        <v>1000</v>
      </c>
      <c r="H10" s="2">
        <f>E10*$H$7</f>
        <v>12000</v>
      </c>
      <c r="J10" s="14">
        <f>H10/$H$7</f>
        <v>1000</v>
      </c>
    </row>
    <row r="11" spans="1:14" x14ac:dyDescent="0.15">
      <c r="A11" s="26"/>
      <c r="B11" t="s">
        <v>56</v>
      </c>
      <c r="C11" t="s">
        <v>6</v>
      </c>
      <c r="E11" s="41">
        <v>150</v>
      </c>
      <c r="H11" s="2">
        <f>E11*$H$7</f>
        <v>1800</v>
      </c>
      <c r="I11" s="1"/>
      <c r="J11" s="14">
        <f>H11/$H$7</f>
        <v>150</v>
      </c>
    </row>
    <row r="12" spans="1:14" x14ac:dyDescent="0.15">
      <c r="A12" s="26"/>
      <c r="B12" t="s">
        <v>57</v>
      </c>
      <c r="C12" t="s">
        <v>17</v>
      </c>
      <c r="D12" s="5"/>
      <c r="E12" s="41">
        <v>144</v>
      </c>
      <c r="F12" s="1">
        <f>E12</f>
        <v>144</v>
      </c>
      <c r="H12" s="2"/>
      <c r="J12" s="14">
        <f>F12/$J$7</f>
        <v>12</v>
      </c>
    </row>
    <row r="13" spans="1:14" x14ac:dyDescent="0.15">
      <c r="E13" s="42"/>
      <c r="H13" s="2"/>
      <c r="J13" s="14">
        <v>0</v>
      </c>
    </row>
    <row r="14" spans="1:14" x14ac:dyDescent="0.15">
      <c r="E14" s="42"/>
      <c r="H14" s="2"/>
      <c r="J14" s="14">
        <v>0</v>
      </c>
    </row>
    <row r="15" spans="1:14" s="47" customFormat="1" ht="18" x14ac:dyDescent="0.2">
      <c r="B15" s="48" t="s">
        <v>44</v>
      </c>
      <c r="E15" s="50"/>
      <c r="H15" s="49"/>
      <c r="J15" s="51">
        <f>SUM(J9:J14)</f>
        <v>2280</v>
      </c>
    </row>
    <row r="16" spans="1:14" x14ac:dyDescent="0.15">
      <c r="E16" s="42"/>
      <c r="H16" s="2"/>
      <c r="J16" s="14"/>
    </row>
    <row r="17" spans="2:10" x14ac:dyDescent="0.15">
      <c r="B17" t="s">
        <v>59</v>
      </c>
      <c r="E17" s="42"/>
      <c r="H17" s="2"/>
      <c r="J17" s="14"/>
    </row>
    <row r="18" spans="2:10" x14ac:dyDescent="0.15">
      <c r="E18" s="42"/>
      <c r="H18" s="2"/>
      <c r="J18" s="14"/>
    </row>
    <row r="19" spans="2:10" x14ac:dyDescent="0.15">
      <c r="B19" s="4" t="s">
        <v>15</v>
      </c>
      <c r="E19" s="42"/>
      <c r="H19" s="2"/>
      <c r="J19" s="14"/>
    </row>
    <row r="20" spans="2:10" x14ac:dyDescent="0.15">
      <c r="B20" s="7" t="s">
        <v>46</v>
      </c>
      <c r="C20" s="8"/>
      <c r="E20" s="42"/>
      <c r="F20" s="8"/>
      <c r="G20" s="8"/>
      <c r="H20" s="9"/>
      <c r="I20" s="8"/>
      <c r="J20" s="15"/>
    </row>
    <row r="21" spans="2:10" x14ac:dyDescent="0.15">
      <c r="B21" s="17" t="s">
        <v>24</v>
      </c>
      <c r="C21" t="s">
        <v>8</v>
      </c>
      <c r="E21" s="41">
        <v>1000</v>
      </c>
      <c r="F21" s="1"/>
      <c r="G21" s="1"/>
      <c r="H21" s="2">
        <f>E21*$H$7</f>
        <v>12000</v>
      </c>
      <c r="I21" s="1"/>
      <c r="J21" s="14">
        <f>E21</f>
        <v>1000</v>
      </c>
    </row>
    <row r="22" spans="2:10" x14ac:dyDescent="0.15">
      <c r="B22" s="30" t="s">
        <v>0</v>
      </c>
      <c r="E22" s="41"/>
      <c r="F22" s="1"/>
      <c r="G22" s="1"/>
      <c r="H22" s="1"/>
      <c r="I22" s="1"/>
      <c r="J22" s="14"/>
    </row>
    <row r="23" spans="2:10" ht="16" x14ac:dyDescent="0.2">
      <c r="B23" s="17" t="s">
        <v>25</v>
      </c>
      <c r="C23" s="6" t="s">
        <v>40</v>
      </c>
      <c r="E23" s="40">
        <v>250</v>
      </c>
      <c r="F23" s="1"/>
      <c r="G23" s="1">
        <f>E23*$G$7</f>
        <v>1500</v>
      </c>
      <c r="H23" s="1"/>
      <c r="I23" s="1"/>
      <c r="J23" s="14">
        <f>G23/$G$7</f>
        <v>250</v>
      </c>
    </row>
    <row r="24" spans="2:10" ht="16" x14ac:dyDescent="0.2">
      <c r="B24" s="17" t="s">
        <v>26</v>
      </c>
      <c r="C24" s="6" t="s">
        <v>40</v>
      </c>
      <c r="E24" s="40">
        <v>200</v>
      </c>
      <c r="F24" s="1"/>
      <c r="G24" s="1">
        <f>E24*$G$7</f>
        <v>1200</v>
      </c>
      <c r="H24" s="1"/>
      <c r="I24" s="1"/>
      <c r="J24" s="14">
        <f>G24/$G$7</f>
        <v>200</v>
      </c>
    </row>
    <row r="25" spans="2:10" ht="16" x14ac:dyDescent="0.2">
      <c r="B25" s="13" t="s">
        <v>27</v>
      </c>
      <c r="C25" t="s">
        <v>8</v>
      </c>
      <c r="E25" s="40">
        <v>100</v>
      </c>
      <c r="F25" s="1"/>
      <c r="G25" s="1"/>
      <c r="H25" s="2">
        <f t="shared" ref="H25:H27" si="0">E25*$H$7</f>
        <v>1200</v>
      </c>
      <c r="I25" s="1"/>
      <c r="J25" s="14">
        <f>E25</f>
        <v>100</v>
      </c>
    </row>
    <row r="26" spans="2:10" x14ac:dyDescent="0.15">
      <c r="B26" s="13" t="s">
        <v>42</v>
      </c>
      <c r="C26" t="s">
        <v>8</v>
      </c>
      <c r="E26" s="41">
        <v>0</v>
      </c>
      <c r="F26" s="1">
        <f>E26</f>
        <v>0</v>
      </c>
      <c r="G26" s="1"/>
      <c r="H26" s="2">
        <f t="shared" si="0"/>
        <v>0</v>
      </c>
      <c r="I26" s="1"/>
      <c r="J26" s="14">
        <f>E26</f>
        <v>0</v>
      </c>
    </row>
    <row r="27" spans="2:10" ht="16" x14ac:dyDescent="0.2">
      <c r="B27" s="13" t="s">
        <v>28</v>
      </c>
      <c r="C27" t="s">
        <v>8</v>
      </c>
      <c r="E27" s="40">
        <v>25</v>
      </c>
      <c r="F27" s="1"/>
      <c r="G27" s="1"/>
      <c r="H27" s="2">
        <f t="shared" si="0"/>
        <v>300</v>
      </c>
      <c r="I27" s="1"/>
      <c r="J27" s="14">
        <v>30</v>
      </c>
    </row>
    <row r="28" spans="2:10" ht="16" x14ac:dyDescent="0.2">
      <c r="B28" s="17" t="s">
        <v>29</v>
      </c>
      <c r="C28" t="s">
        <v>14</v>
      </c>
      <c r="E28" s="40">
        <v>200</v>
      </c>
      <c r="F28" s="1">
        <f>E28</f>
        <v>200</v>
      </c>
      <c r="G28" s="1"/>
      <c r="H28" s="1"/>
      <c r="I28" s="1"/>
      <c r="J28" s="14">
        <f>F28/$J$7</f>
        <v>16.666666666666668</v>
      </c>
    </row>
    <row r="29" spans="2:10" ht="16" x14ac:dyDescent="0.2">
      <c r="B29" s="33" t="s">
        <v>52</v>
      </c>
      <c r="C29" t="s">
        <v>53</v>
      </c>
      <c r="E29" s="40">
        <v>100</v>
      </c>
      <c r="F29" s="1">
        <f>E29</f>
        <v>100</v>
      </c>
      <c r="G29" s="1"/>
      <c r="H29" s="1"/>
      <c r="I29" s="1"/>
      <c r="J29" s="14">
        <f>F29/$J$7</f>
        <v>8.3333333333333339</v>
      </c>
    </row>
    <row r="30" spans="2:10" ht="16" x14ac:dyDescent="0.2">
      <c r="B30" s="17" t="s">
        <v>30</v>
      </c>
      <c r="C30" t="s">
        <v>50</v>
      </c>
      <c r="E30" s="40">
        <v>250</v>
      </c>
      <c r="F30" s="1">
        <f>E30</f>
        <v>250</v>
      </c>
      <c r="G30" s="1"/>
      <c r="H30" s="1"/>
      <c r="I30" s="1"/>
      <c r="J30" s="14">
        <f>F30/$J$7</f>
        <v>20.833333333333332</v>
      </c>
    </row>
    <row r="31" spans="2:10" x14ac:dyDescent="0.15">
      <c r="B31" s="30" t="s">
        <v>1</v>
      </c>
      <c r="E31" s="41"/>
      <c r="F31" s="1"/>
      <c r="G31" s="1"/>
      <c r="H31" s="1"/>
      <c r="I31" s="1"/>
      <c r="J31" s="14"/>
    </row>
    <row r="32" spans="2:10" x14ac:dyDescent="0.15">
      <c r="B32" s="17" t="s">
        <v>31</v>
      </c>
      <c r="C32" t="s">
        <v>43</v>
      </c>
      <c r="E32" s="41">
        <v>40</v>
      </c>
      <c r="F32" s="1"/>
      <c r="G32" s="1"/>
      <c r="H32" s="1"/>
      <c r="I32" s="27">
        <f t="shared" ref="I32:I33" si="1">E32*$I$7</f>
        <v>2080</v>
      </c>
      <c r="J32" s="16">
        <f t="shared" ref="J32:J34" si="2">I32/$J$7</f>
        <v>173.33333333333334</v>
      </c>
    </row>
    <row r="33" spans="1:10" x14ac:dyDescent="0.15">
      <c r="B33" s="13" t="s">
        <v>32</v>
      </c>
      <c r="C33" t="s">
        <v>43</v>
      </c>
      <c r="E33" s="41">
        <v>50</v>
      </c>
      <c r="F33" s="1"/>
      <c r="G33" s="1"/>
      <c r="H33" s="1"/>
      <c r="I33" s="27">
        <f t="shared" si="1"/>
        <v>2600</v>
      </c>
      <c r="J33" s="16">
        <f t="shared" si="2"/>
        <v>216.66666666666666</v>
      </c>
    </row>
    <row r="34" spans="1:10" x14ac:dyDescent="0.15">
      <c r="B34" s="13" t="s">
        <v>33</v>
      </c>
      <c r="C34" t="s">
        <v>50</v>
      </c>
      <c r="E34" s="41">
        <v>1000</v>
      </c>
      <c r="F34" s="1">
        <f>E34</f>
        <v>1000</v>
      </c>
      <c r="G34" s="1"/>
      <c r="H34" s="1"/>
      <c r="I34" s="1"/>
      <c r="J34" s="16">
        <f t="shared" si="2"/>
        <v>0</v>
      </c>
    </row>
    <row r="35" spans="1:10" x14ac:dyDescent="0.15">
      <c r="B35" s="31" t="s">
        <v>2</v>
      </c>
      <c r="E35" s="41"/>
      <c r="F35" s="1"/>
      <c r="G35" s="1"/>
      <c r="H35" s="1"/>
      <c r="I35" s="1"/>
      <c r="J35" s="14"/>
    </row>
    <row r="36" spans="1:10" x14ac:dyDescent="0.15">
      <c r="B36" s="13" t="s">
        <v>34</v>
      </c>
      <c r="C36" t="s">
        <v>43</v>
      </c>
      <c r="E36" s="41">
        <v>65</v>
      </c>
      <c r="F36" s="1"/>
      <c r="G36" s="1"/>
      <c r="H36" s="1"/>
      <c r="I36" s="27">
        <f>E36*$I$7</f>
        <v>3380</v>
      </c>
      <c r="J36" s="16">
        <f>I36/$J$7</f>
        <v>281.66666666666669</v>
      </c>
    </row>
    <row r="37" spans="1:10" x14ac:dyDescent="0.15">
      <c r="A37" s="36"/>
      <c r="B37" s="37" t="s">
        <v>35</v>
      </c>
      <c r="C37" s="36" t="s">
        <v>21</v>
      </c>
      <c r="D37" s="36"/>
      <c r="E37" s="43">
        <v>1630</v>
      </c>
      <c r="F37" s="38">
        <f>E37</f>
        <v>1630</v>
      </c>
      <c r="G37" s="38"/>
      <c r="H37" s="38"/>
      <c r="I37" s="38"/>
      <c r="J37" s="14">
        <f>F37/$J$7</f>
        <v>135.83333333333334</v>
      </c>
    </row>
    <row r="38" spans="1:10" x14ac:dyDescent="0.15">
      <c r="A38" s="36"/>
      <c r="B38" s="37" t="s">
        <v>36</v>
      </c>
      <c r="C38" s="36" t="s">
        <v>21</v>
      </c>
      <c r="D38" s="36"/>
      <c r="E38" s="43">
        <v>330</v>
      </c>
      <c r="F38" s="38">
        <f>E38</f>
        <v>330</v>
      </c>
      <c r="G38" s="38"/>
      <c r="H38" s="38"/>
      <c r="I38" s="38"/>
      <c r="J38" s="14">
        <f>F38/$J$7</f>
        <v>27.5</v>
      </c>
    </row>
    <row r="39" spans="1:10" x14ac:dyDescent="0.15">
      <c r="A39" s="36"/>
      <c r="B39" s="37" t="s">
        <v>37</v>
      </c>
      <c r="C39" s="36" t="s">
        <v>14</v>
      </c>
      <c r="D39" s="36"/>
      <c r="E39" s="43">
        <v>55</v>
      </c>
      <c r="F39" s="38">
        <f>E39</f>
        <v>55</v>
      </c>
      <c r="G39" s="38"/>
      <c r="H39" s="38"/>
      <c r="I39" s="38"/>
      <c r="J39" s="14">
        <f>F39/$J$7</f>
        <v>4.583333333333333</v>
      </c>
    </row>
    <row r="40" spans="1:10" x14ac:dyDescent="0.15">
      <c r="A40" s="36"/>
      <c r="B40" s="37" t="s">
        <v>38</v>
      </c>
      <c r="C40" s="36" t="s">
        <v>14</v>
      </c>
      <c r="D40" s="36"/>
      <c r="E40" s="43">
        <v>175</v>
      </c>
      <c r="F40" s="38">
        <f>E40</f>
        <v>175</v>
      </c>
      <c r="G40" s="38"/>
      <c r="H40" s="38"/>
      <c r="I40" s="38"/>
      <c r="J40" s="14">
        <f>F40/$J$7</f>
        <v>14.583333333333334</v>
      </c>
    </row>
    <row r="41" spans="1:10" ht="16" x14ac:dyDescent="0.2">
      <c r="A41" s="36"/>
      <c r="B41" s="37" t="s">
        <v>39</v>
      </c>
      <c r="C41" s="36" t="s">
        <v>8</v>
      </c>
      <c r="D41" s="36"/>
      <c r="E41" s="44">
        <v>10</v>
      </c>
      <c r="F41" s="38">
        <f>E41</f>
        <v>10</v>
      </c>
      <c r="G41" s="38"/>
      <c r="H41" s="2">
        <f>E41*$H$7</f>
        <v>120</v>
      </c>
      <c r="I41" s="38"/>
      <c r="J41" s="39">
        <f>E41</f>
        <v>10</v>
      </c>
    </row>
    <row r="42" spans="1:10" x14ac:dyDescent="0.15">
      <c r="B42" s="31" t="s">
        <v>3</v>
      </c>
      <c r="E42" s="41"/>
      <c r="F42" s="1"/>
      <c r="G42" s="1"/>
      <c r="H42" s="1"/>
      <c r="I42" s="1"/>
      <c r="J42" s="14"/>
    </row>
    <row r="43" spans="1:10" x14ac:dyDescent="0.15">
      <c r="A43" s="18"/>
      <c r="B43" s="34" t="s">
        <v>60</v>
      </c>
      <c r="C43" s="18" t="s">
        <v>14</v>
      </c>
      <c r="E43" s="41">
        <v>300</v>
      </c>
      <c r="F43" s="20">
        <f>E43</f>
        <v>300</v>
      </c>
      <c r="G43" s="20"/>
      <c r="H43" s="20"/>
      <c r="I43" s="20"/>
      <c r="J43" s="14">
        <f>F43/$J$7</f>
        <v>25</v>
      </c>
    </row>
    <row r="44" spans="1:10" x14ac:dyDescent="0.15">
      <c r="A44" s="18"/>
      <c r="B44" s="34" t="s">
        <v>61</v>
      </c>
      <c r="C44" s="18" t="s">
        <v>18</v>
      </c>
      <c r="E44" s="41">
        <v>200</v>
      </c>
      <c r="F44" s="20">
        <f>E44</f>
        <v>200</v>
      </c>
      <c r="G44" s="20"/>
      <c r="H44" s="20"/>
      <c r="I44" s="20"/>
      <c r="J44" s="14">
        <f>F44/$J$7</f>
        <v>16.666666666666668</v>
      </c>
    </row>
    <row r="45" spans="1:10" x14ac:dyDescent="0.15">
      <c r="A45" s="18"/>
      <c r="B45" s="19" t="s">
        <v>7</v>
      </c>
      <c r="C45" s="18" t="s">
        <v>8</v>
      </c>
      <c r="E45" s="41">
        <v>100</v>
      </c>
      <c r="F45" s="20"/>
      <c r="G45" s="20"/>
      <c r="H45" s="2">
        <f>E45*$H$7</f>
        <v>1200</v>
      </c>
      <c r="I45" s="20"/>
      <c r="J45" s="21">
        <f>E45</f>
        <v>100</v>
      </c>
    </row>
    <row r="46" spans="1:10" x14ac:dyDescent="0.15">
      <c r="A46" s="26"/>
      <c r="B46" s="17"/>
      <c r="C46" s="26"/>
      <c r="E46" s="41"/>
      <c r="F46" s="27"/>
      <c r="G46" s="27"/>
      <c r="H46" s="27"/>
      <c r="I46" s="27"/>
      <c r="J46" s="16"/>
    </row>
    <row r="47" spans="1:10" x14ac:dyDescent="0.15">
      <c r="B47" s="35" t="s">
        <v>62</v>
      </c>
      <c r="C47" t="s">
        <v>8</v>
      </c>
      <c r="E47" s="41">
        <v>51.88</v>
      </c>
      <c r="F47" s="1"/>
      <c r="G47" s="1"/>
      <c r="H47" s="2">
        <f>E47*$H$7</f>
        <v>622.56000000000006</v>
      </c>
      <c r="I47" s="1"/>
      <c r="J47" s="16">
        <f>E47</f>
        <v>51.88</v>
      </c>
    </row>
    <row r="48" spans="1:10" x14ac:dyDescent="0.15">
      <c r="B48" s="31" t="s">
        <v>4</v>
      </c>
      <c r="E48" s="41"/>
      <c r="F48" s="1"/>
      <c r="G48" s="1"/>
      <c r="H48" s="1"/>
      <c r="I48" s="1"/>
      <c r="J48" s="16"/>
    </row>
    <row r="49" spans="1:10" x14ac:dyDescent="0.15">
      <c r="A49" s="22"/>
      <c r="B49" s="23" t="s">
        <v>23</v>
      </c>
      <c r="C49" s="22" t="s">
        <v>14</v>
      </c>
      <c r="E49" s="41">
        <v>1200</v>
      </c>
      <c r="F49" s="24">
        <f>E49</f>
        <v>1200</v>
      </c>
      <c r="G49" s="24"/>
      <c r="H49" s="24"/>
      <c r="I49" s="24"/>
      <c r="J49" s="14">
        <f>F49/$J$7</f>
        <v>100</v>
      </c>
    </row>
    <row r="50" spans="1:10" x14ac:dyDescent="0.15">
      <c r="A50" s="22"/>
      <c r="B50" s="23" t="s">
        <v>47</v>
      </c>
      <c r="C50" s="22" t="s">
        <v>14</v>
      </c>
      <c r="E50" s="41">
        <v>1500</v>
      </c>
      <c r="F50" s="24">
        <f>E50</f>
        <v>1500</v>
      </c>
      <c r="G50" s="24"/>
      <c r="H50" s="24"/>
      <c r="I50" s="24"/>
      <c r="J50" s="14">
        <f>F50/$J$7</f>
        <v>125</v>
      </c>
    </row>
    <row r="51" spans="1:10" x14ac:dyDescent="0.15">
      <c r="A51" s="22"/>
      <c r="B51" s="23" t="s">
        <v>22</v>
      </c>
      <c r="C51" s="22" t="s">
        <v>8</v>
      </c>
      <c r="E51" s="41">
        <v>50</v>
      </c>
      <c r="F51" s="24"/>
      <c r="G51" s="24"/>
      <c r="H51" s="2">
        <f>E51*$H$7</f>
        <v>600</v>
      </c>
      <c r="I51" s="24"/>
      <c r="J51" s="25">
        <f>E51</f>
        <v>50</v>
      </c>
    </row>
    <row r="52" spans="1:10" s="26" customFormat="1" x14ac:dyDescent="0.15">
      <c r="B52" s="17"/>
      <c r="E52" s="41"/>
      <c r="F52" s="27"/>
      <c r="G52" s="27"/>
      <c r="H52" s="27"/>
      <c r="I52" s="27"/>
      <c r="J52" s="16"/>
    </row>
    <row r="53" spans="1:10" x14ac:dyDescent="0.15">
      <c r="B53" s="35" t="s">
        <v>63</v>
      </c>
      <c r="C53" t="s">
        <v>19</v>
      </c>
      <c r="E53" s="41">
        <v>100</v>
      </c>
      <c r="F53" s="1">
        <f>E53</f>
        <v>100</v>
      </c>
      <c r="G53" s="1"/>
      <c r="H53" s="1"/>
      <c r="I53" s="1"/>
      <c r="J53" s="14">
        <f>F53/$J$7</f>
        <v>8.3333333333333339</v>
      </c>
    </row>
    <row r="54" spans="1:10" x14ac:dyDescent="0.15">
      <c r="B54" s="31" t="s">
        <v>5</v>
      </c>
      <c r="E54" s="41"/>
      <c r="F54" s="1"/>
      <c r="G54" s="1"/>
      <c r="H54" s="1"/>
      <c r="I54" s="1"/>
      <c r="J54" s="14"/>
    </row>
    <row r="55" spans="1:10" x14ac:dyDescent="0.15">
      <c r="A55" s="26"/>
      <c r="B55" s="17"/>
      <c r="C55" s="26"/>
      <c r="E55" s="41"/>
      <c r="F55" s="27"/>
      <c r="G55" s="27"/>
      <c r="H55" s="27"/>
      <c r="I55" s="27"/>
      <c r="J55" s="16"/>
    </row>
    <row r="56" spans="1:10" x14ac:dyDescent="0.15">
      <c r="E56" s="41"/>
      <c r="F56" s="1"/>
      <c r="G56" s="1"/>
      <c r="H56" s="1"/>
      <c r="I56" s="1"/>
      <c r="J56" s="14"/>
    </row>
    <row r="57" spans="1:10" x14ac:dyDescent="0.15">
      <c r="E57" s="41"/>
      <c r="F57" s="1"/>
      <c r="G57" s="1"/>
      <c r="H57" s="1"/>
      <c r="I57" s="1"/>
      <c r="J57" s="14"/>
    </row>
    <row r="58" spans="1:10" x14ac:dyDescent="0.15">
      <c r="E58" s="41"/>
      <c r="F58" s="1"/>
      <c r="G58" s="1"/>
      <c r="H58" s="1"/>
      <c r="I58" s="1"/>
      <c r="J58" s="14"/>
    </row>
    <row r="59" spans="1:10" x14ac:dyDescent="0.15">
      <c r="E59" s="41"/>
      <c r="F59" s="1"/>
      <c r="G59" s="1"/>
      <c r="H59" s="1"/>
      <c r="I59" s="1"/>
      <c r="J59" s="14"/>
    </row>
    <row r="60" spans="1:10" x14ac:dyDescent="0.15">
      <c r="E60" s="41"/>
      <c r="G60" s="1"/>
      <c r="H60" s="1"/>
      <c r="I60" s="1"/>
      <c r="J60" s="1"/>
    </row>
    <row r="61" spans="1:10" x14ac:dyDescent="0.15">
      <c r="B61" s="8" t="s">
        <v>41</v>
      </c>
      <c r="C61" s="8"/>
      <c r="E61" s="10"/>
      <c r="F61" s="8"/>
      <c r="G61" s="10"/>
      <c r="H61" s="10"/>
      <c r="I61" s="10"/>
      <c r="J61" s="10">
        <v>0</v>
      </c>
    </row>
    <row r="62" spans="1:10" s="48" customFormat="1" ht="18" x14ac:dyDescent="0.2">
      <c r="B62" s="48" t="s">
        <v>45</v>
      </c>
      <c r="J62" s="52">
        <f>SUM(J20:J61)</f>
        <v>2966.8800000000006</v>
      </c>
    </row>
    <row r="63" spans="1:10" x14ac:dyDescent="0.15">
      <c r="J63" s="1">
        <f>J15-J62</f>
        <v>-686.88000000000056</v>
      </c>
    </row>
  </sheetData>
  <sheetProtection algorithmName="SHA-512" hashValue="kwf29CQVA9dkJXNi6SfIPl2TM4pyq+TWFvkebsiKBgOLS+pItU/TXf5CiLbhqm/Uj0iqXUKcTN+W7Xq+7A+MCQ==" saltValue="EsHg08cx8fzo4wHoUg5oRQ==" spinCount="100000" sheet="1" objects="1" scenarios="1"/>
  <phoneticPr fontId="2" type="noConversion"/>
  <conditionalFormatting sqref="J4">
    <cfRule type="cellIs" dxfId="2" priority="1" stopIfTrue="1" operator="lessThan">
      <formula>0</formula>
    </cfRule>
    <cfRule type="cellIs" dxfId="3" priority="2" stopIfTrue="1" operator="greaterThan">
      <formula>0</formula>
    </cfRule>
  </conditionalFormatting>
  <printOptions headings="1" gridLines="1"/>
  <pageMargins left="0.75000000000000011" right="0.75000000000000011" top="1" bottom="1" header="0.5" footer="0.5"/>
  <pageSetup paperSize="10" scale="56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working</vt:lpstr>
      <vt:lpstr>Master</vt:lpstr>
      <vt:lpstr>Sheet3</vt:lpstr>
      <vt:lpstr>Master!Print_Area</vt:lpstr>
      <vt:lpstr>working!Print_Area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2014-09-23T09:47:24Z</cp:lastPrinted>
  <dcterms:created xsi:type="dcterms:W3CDTF">2002-11-14T18:47:55Z</dcterms:created>
  <dcterms:modified xsi:type="dcterms:W3CDTF">2022-06-13T17:25:42Z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TC010233421033</vt:lpwstr>
  </property>
</Properties>
</file>