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0" yWindow="100" windowWidth="19100" windowHeight="730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M15" i="1"/>
  <c r="M16" s="1"/>
  <c r="M17" s="1"/>
  <c r="M18" s="1"/>
  <c r="M19" s="1"/>
  <c r="M20" s="1"/>
  <c r="M21" s="1"/>
  <c r="M22" s="1"/>
  <c r="M23" s="1"/>
  <c r="M24" s="1"/>
  <c r="M25" s="1"/>
  <c r="J16"/>
  <c r="J17" s="1"/>
  <c r="J18" s="1"/>
  <c r="J19" s="1"/>
  <c r="J20" s="1"/>
  <c r="J21" s="1"/>
  <c r="J22" s="1"/>
  <c r="J23" s="1"/>
  <c r="J24" s="1"/>
  <c r="J25" s="1"/>
  <c r="J15"/>
  <c r="H15"/>
  <c r="H16" s="1"/>
  <c r="H17" s="1"/>
  <c r="H18" s="1"/>
  <c r="H19" s="1"/>
  <c r="H20" s="1"/>
  <c r="H21" s="1"/>
  <c r="H22" s="1"/>
  <c r="H23" s="1"/>
  <c r="H24" s="1"/>
  <c r="H25" s="1"/>
  <c r="G15"/>
  <c r="F14"/>
  <c r="I14" s="1"/>
  <c r="K14" s="1"/>
  <c r="E15"/>
  <c r="E16" s="1"/>
  <c r="E17" s="1"/>
  <c r="E18" s="1"/>
  <c r="E19" s="1"/>
  <c r="E20" s="1"/>
  <c r="E21" s="1"/>
  <c r="E22" s="1"/>
  <c r="E23" s="1"/>
  <c r="E24" s="1"/>
  <c r="E25" s="1"/>
  <c r="F25" s="1"/>
  <c r="F15" l="1"/>
  <c r="F23"/>
  <c r="F19"/>
  <c r="L14"/>
  <c r="O14" s="1"/>
  <c r="N14"/>
  <c r="F18"/>
  <c r="F22"/>
  <c r="F21"/>
  <c r="F17"/>
  <c r="F16"/>
  <c r="F20"/>
  <c r="I20" s="1"/>
  <c r="K20" s="1"/>
  <c r="F24"/>
  <c r="I15"/>
  <c r="K15" s="1"/>
  <c r="G16"/>
  <c r="G17" s="1"/>
  <c r="G18" s="1"/>
  <c r="G19" s="1"/>
  <c r="G20" s="1"/>
  <c r="G21" s="1"/>
  <c r="G22" s="1"/>
  <c r="G23" s="1"/>
  <c r="G24" s="1"/>
  <c r="G25" s="1"/>
  <c r="I25" s="1"/>
  <c r="K25" s="1"/>
  <c r="I22"/>
  <c r="K22" s="1"/>
  <c r="L20" l="1"/>
  <c r="O20" s="1"/>
  <c r="N20"/>
  <c r="L15"/>
  <c r="O15" s="1"/>
  <c r="N15"/>
  <c r="L25"/>
  <c r="O25" s="1"/>
  <c r="N25"/>
  <c r="L22"/>
  <c r="O22" s="1"/>
  <c r="N22"/>
  <c r="I24"/>
  <c r="K24" s="1"/>
  <c r="I17"/>
  <c r="K17" s="1"/>
  <c r="I19"/>
  <c r="K19" s="1"/>
  <c r="I21"/>
  <c r="K21" s="1"/>
  <c r="I18"/>
  <c r="K18" s="1"/>
  <c r="I16"/>
  <c r="K16" s="1"/>
  <c r="I23"/>
  <c r="K23" s="1"/>
  <c r="L18" l="1"/>
  <c r="O18" s="1"/>
  <c r="N18"/>
  <c r="L17"/>
  <c r="O17" s="1"/>
  <c r="N17"/>
  <c r="L21"/>
  <c r="O21" s="1"/>
  <c r="N21"/>
  <c r="L24"/>
  <c r="O24" s="1"/>
  <c r="N24"/>
  <c r="L16"/>
  <c r="O16" s="1"/>
  <c r="N16"/>
  <c r="L23"/>
  <c r="O23" s="1"/>
  <c r="N23"/>
  <c r="L19"/>
  <c r="O19" s="1"/>
  <c r="N19"/>
  <c r="O26" l="1"/>
  <c r="L26"/>
</calcChain>
</file>

<file path=xl/sharedStrings.xml><?xml version="1.0" encoding="utf-8"?>
<sst xmlns="http://schemas.openxmlformats.org/spreadsheetml/2006/main" count="60" uniqueCount="36">
  <si>
    <t>Jan</t>
  </si>
  <si>
    <t>Feb</t>
  </si>
  <si>
    <t>Mar</t>
  </si>
  <si>
    <t>May</t>
  </si>
  <si>
    <t>June</t>
  </si>
  <si>
    <t>July</t>
  </si>
  <si>
    <t>Aug</t>
  </si>
  <si>
    <t>Sept</t>
  </si>
  <si>
    <t>Oct</t>
  </si>
  <si>
    <t>Nov</t>
  </si>
  <si>
    <t>Dec</t>
  </si>
  <si>
    <t>HLI</t>
  </si>
  <si>
    <t>watts</t>
  </si>
  <si>
    <t>M2</t>
  </si>
  <si>
    <t>Hrs</t>
  </si>
  <si>
    <t>Daily</t>
  </si>
  <si>
    <t>Cons</t>
  </si>
  <si>
    <t>Kwh</t>
  </si>
  <si>
    <t>cons</t>
  </si>
  <si>
    <t>ASHP</t>
  </si>
  <si>
    <t>COP</t>
  </si>
  <si>
    <t>Monthly</t>
  </si>
  <si>
    <t>Room</t>
  </si>
  <si>
    <t>Temp</t>
  </si>
  <si>
    <t>DegC</t>
  </si>
  <si>
    <t>Average</t>
  </si>
  <si>
    <t>Ambient</t>
  </si>
  <si>
    <t>DeltaT</t>
  </si>
  <si>
    <t>w/K.M2</t>
  </si>
  <si>
    <t>House</t>
  </si>
  <si>
    <t>Floor</t>
  </si>
  <si>
    <t>April</t>
  </si>
  <si>
    <t>Total</t>
  </si>
  <si>
    <t>Power</t>
  </si>
  <si>
    <t>Spreadsheet Protected but not password protected.</t>
  </si>
  <si>
    <t>Cork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</si>
</sst>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0.0"/>
    <numFmt numFmtId="165" formatCode="#,##0_ ;\-#,##0\ 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3" fontId="0" fillId="0" borderId="0" xfId="1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1" applyNumberFormat="1" applyFont="1" applyAlignment="1">
      <alignment horizontal="center"/>
    </xf>
    <xf numFmtId="0" fontId="0" fillId="2" borderId="0" xfId="0" applyFill="1" applyAlignment="1" applyProtection="1">
      <alignment horizontal="center"/>
      <protection locked="0"/>
    </xf>
    <xf numFmtId="0" fontId="0" fillId="0" borderId="0" xfId="0" applyFill="1" applyAlignment="1" applyProtection="1">
      <alignment horizontal="center"/>
    </xf>
    <xf numFmtId="0" fontId="0" fillId="0" borderId="0" xfId="0" applyAlignment="1" applyProtection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7:P26"/>
  <sheetViews>
    <sheetView tabSelected="1" topLeftCell="A4" zoomScale="90" zoomScaleNormal="90" workbookViewId="0">
      <selection activeCell="O26" sqref="O26"/>
    </sheetView>
  </sheetViews>
  <sheetFormatPr defaultRowHeight="14.5"/>
  <cols>
    <col min="12" max="12" width="10.08984375" bestFit="1" customWidth="1"/>
    <col min="15" max="15" width="9.08984375" bestFit="1" customWidth="1"/>
  </cols>
  <sheetData>
    <row r="7" spans="2:16">
      <c r="D7" t="s">
        <v>34</v>
      </c>
    </row>
    <row r="10" spans="2:16">
      <c r="D10" s="1"/>
      <c r="E10" s="1"/>
      <c r="F10" s="1"/>
      <c r="G10" s="1"/>
      <c r="I10" s="1"/>
      <c r="J10" s="1"/>
      <c r="K10" s="1"/>
      <c r="L10" s="1"/>
      <c r="N10" s="1" t="s">
        <v>19</v>
      </c>
      <c r="O10" s="1" t="s">
        <v>19</v>
      </c>
    </row>
    <row r="11" spans="2:16">
      <c r="D11" s="1" t="s">
        <v>25</v>
      </c>
      <c r="E11" s="1" t="s">
        <v>22</v>
      </c>
      <c r="F11" s="1"/>
      <c r="G11" s="1"/>
      <c r="H11" s="1" t="s">
        <v>29</v>
      </c>
      <c r="I11" s="1"/>
      <c r="J11" s="1"/>
      <c r="K11" s="1" t="s">
        <v>15</v>
      </c>
      <c r="L11" s="1" t="s">
        <v>21</v>
      </c>
      <c r="N11" s="1" t="s">
        <v>15</v>
      </c>
      <c r="O11" s="1" t="s">
        <v>21</v>
      </c>
    </row>
    <row r="12" spans="2:16">
      <c r="B12" s="1"/>
      <c r="C12" s="1"/>
      <c r="D12" s="1" t="s">
        <v>26</v>
      </c>
      <c r="E12" s="1" t="s">
        <v>23</v>
      </c>
      <c r="F12" s="1" t="s">
        <v>27</v>
      </c>
      <c r="G12" s="1" t="s">
        <v>11</v>
      </c>
      <c r="H12" s="1" t="s">
        <v>30</v>
      </c>
      <c r="I12" s="1" t="s">
        <v>33</v>
      </c>
      <c r="J12" s="1" t="s">
        <v>15</v>
      </c>
      <c r="K12" s="1" t="s">
        <v>16</v>
      </c>
      <c r="L12" s="1" t="s">
        <v>18</v>
      </c>
      <c r="M12" s="1" t="s">
        <v>19</v>
      </c>
      <c r="N12" s="1" t="s">
        <v>18</v>
      </c>
      <c r="O12" s="1" t="s">
        <v>18</v>
      </c>
    </row>
    <row r="13" spans="2:16">
      <c r="B13" s="1"/>
      <c r="C13" s="1"/>
      <c r="D13" s="1" t="s">
        <v>24</v>
      </c>
      <c r="E13" s="1" t="s">
        <v>24</v>
      </c>
      <c r="F13" s="1" t="s">
        <v>24</v>
      </c>
      <c r="G13" s="1" t="s">
        <v>28</v>
      </c>
      <c r="H13" s="1" t="s">
        <v>13</v>
      </c>
      <c r="I13" s="1" t="s">
        <v>12</v>
      </c>
      <c r="J13" s="1" t="s">
        <v>14</v>
      </c>
      <c r="K13" s="1" t="s">
        <v>17</v>
      </c>
      <c r="L13" s="1" t="s">
        <v>17</v>
      </c>
      <c r="M13" s="1" t="s">
        <v>20</v>
      </c>
      <c r="N13" s="1" t="s">
        <v>17</v>
      </c>
      <c r="O13" s="1" t="s">
        <v>17</v>
      </c>
    </row>
    <row r="14" spans="2:16">
      <c r="B14" s="1" t="s">
        <v>35</v>
      </c>
      <c r="C14" s="1" t="s">
        <v>0</v>
      </c>
      <c r="D14" s="1">
        <v>7</v>
      </c>
      <c r="E14" s="6">
        <v>20</v>
      </c>
      <c r="F14" s="7">
        <f>E14-D14</f>
        <v>13</v>
      </c>
      <c r="G14" s="6">
        <v>2</v>
      </c>
      <c r="H14" s="6">
        <v>200</v>
      </c>
      <c r="I14" s="1">
        <f>G14*F14*H14</f>
        <v>5200</v>
      </c>
      <c r="J14" s="6">
        <v>24</v>
      </c>
      <c r="K14" s="3">
        <f>I14*J14/1000</f>
        <v>124.8</v>
      </c>
      <c r="L14" s="2">
        <f>K14*31</f>
        <v>3868.7999999999997</v>
      </c>
      <c r="M14" s="6">
        <v>3</v>
      </c>
      <c r="N14" s="3">
        <f>K14/M14</f>
        <v>41.6</v>
      </c>
      <c r="O14" s="4">
        <f>L14/M14</f>
        <v>1289.5999999999999</v>
      </c>
      <c r="P14" s="1" t="s">
        <v>0</v>
      </c>
    </row>
    <row r="15" spans="2:16">
      <c r="B15" s="1"/>
      <c r="C15" s="1" t="s">
        <v>1</v>
      </c>
      <c r="D15" s="1">
        <v>7</v>
      </c>
      <c r="E15" s="1">
        <f>E14</f>
        <v>20</v>
      </c>
      <c r="F15" s="8">
        <f t="shared" ref="F15:F25" si="0">E15-D15</f>
        <v>13</v>
      </c>
      <c r="G15" s="1">
        <f>G14</f>
        <v>2</v>
      </c>
      <c r="H15" s="1">
        <f>H14</f>
        <v>200</v>
      </c>
      <c r="I15" s="1">
        <f t="shared" ref="I15:I25" si="1">G15*F15*H15</f>
        <v>5200</v>
      </c>
      <c r="J15" s="1">
        <f>J14</f>
        <v>24</v>
      </c>
      <c r="K15" s="3">
        <f t="shared" ref="K15:K25" si="2">I15*J15/1000</f>
        <v>124.8</v>
      </c>
      <c r="L15" s="2">
        <f>K15*28</f>
        <v>3494.4</v>
      </c>
      <c r="M15" s="1">
        <f>M14</f>
        <v>3</v>
      </c>
      <c r="N15" s="3">
        <f t="shared" ref="N15:N25" si="3">K15/M15</f>
        <v>41.6</v>
      </c>
      <c r="O15" s="4">
        <f t="shared" ref="O15:O25" si="4">L15/M15</f>
        <v>1164.8</v>
      </c>
      <c r="P15" s="1" t="s">
        <v>1</v>
      </c>
    </row>
    <row r="16" spans="2:16">
      <c r="B16" s="1"/>
      <c r="C16" s="1" t="s">
        <v>2</v>
      </c>
      <c r="D16" s="1">
        <v>8</v>
      </c>
      <c r="E16" s="1">
        <f t="shared" ref="E16:E25" si="5">E15</f>
        <v>20</v>
      </c>
      <c r="F16" s="8">
        <f t="shared" si="0"/>
        <v>12</v>
      </c>
      <c r="G16" s="1">
        <f t="shared" ref="G16:G25" si="6">G15</f>
        <v>2</v>
      </c>
      <c r="H16" s="1">
        <f t="shared" ref="H16:H25" si="7">H15</f>
        <v>200</v>
      </c>
      <c r="I16" s="1">
        <f t="shared" si="1"/>
        <v>4800</v>
      </c>
      <c r="J16" s="1">
        <f t="shared" ref="J16:J25" si="8">J15</f>
        <v>24</v>
      </c>
      <c r="K16" s="3">
        <f t="shared" si="2"/>
        <v>115.2</v>
      </c>
      <c r="L16" s="2">
        <f t="shared" ref="L16:L25" si="9">K16*31</f>
        <v>3571.2000000000003</v>
      </c>
      <c r="M16" s="1">
        <f t="shared" ref="M16:M25" si="10">M15</f>
        <v>3</v>
      </c>
      <c r="N16" s="3">
        <f t="shared" si="3"/>
        <v>38.4</v>
      </c>
      <c r="O16" s="4">
        <f t="shared" si="4"/>
        <v>1190.4000000000001</v>
      </c>
      <c r="P16" s="1" t="s">
        <v>2</v>
      </c>
    </row>
    <row r="17" spans="2:16">
      <c r="B17" s="1"/>
      <c r="C17" s="1" t="s">
        <v>31</v>
      </c>
      <c r="D17" s="1">
        <v>9</v>
      </c>
      <c r="E17" s="1">
        <f t="shared" si="5"/>
        <v>20</v>
      </c>
      <c r="F17" s="8">
        <f t="shared" si="0"/>
        <v>11</v>
      </c>
      <c r="G17" s="1">
        <f t="shared" si="6"/>
        <v>2</v>
      </c>
      <c r="H17" s="1">
        <f t="shared" si="7"/>
        <v>200</v>
      </c>
      <c r="I17" s="1">
        <f t="shared" si="1"/>
        <v>4400</v>
      </c>
      <c r="J17" s="1">
        <f t="shared" si="8"/>
        <v>24</v>
      </c>
      <c r="K17" s="3">
        <f t="shared" si="2"/>
        <v>105.6</v>
      </c>
      <c r="L17" s="2">
        <f>K17*30</f>
        <v>3168</v>
      </c>
      <c r="M17" s="1">
        <f t="shared" si="10"/>
        <v>3</v>
      </c>
      <c r="N17" s="3">
        <f t="shared" si="3"/>
        <v>35.199999999999996</v>
      </c>
      <c r="O17" s="4">
        <f t="shared" si="4"/>
        <v>1056</v>
      </c>
      <c r="P17" s="1" t="s">
        <v>31</v>
      </c>
    </row>
    <row r="18" spans="2:16">
      <c r="B18" s="1"/>
      <c r="C18" s="1" t="s">
        <v>3</v>
      </c>
      <c r="D18" s="1">
        <v>12</v>
      </c>
      <c r="E18" s="1">
        <f t="shared" si="5"/>
        <v>20</v>
      </c>
      <c r="F18" s="8">
        <f t="shared" si="0"/>
        <v>8</v>
      </c>
      <c r="G18" s="1">
        <f t="shared" si="6"/>
        <v>2</v>
      </c>
      <c r="H18" s="1">
        <f t="shared" si="7"/>
        <v>200</v>
      </c>
      <c r="I18" s="1">
        <f t="shared" si="1"/>
        <v>3200</v>
      </c>
      <c r="J18" s="1">
        <f t="shared" si="8"/>
        <v>24</v>
      </c>
      <c r="K18" s="3">
        <f t="shared" si="2"/>
        <v>76.8</v>
      </c>
      <c r="L18" s="2">
        <f t="shared" si="9"/>
        <v>2380.7999999999997</v>
      </c>
      <c r="M18" s="1">
        <f t="shared" si="10"/>
        <v>3</v>
      </c>
      <c r="N18" s="3">
        <f t="shared" si="3"/>
        <v>25.599999999999998</v>
      </c>
      <c r="O18" s="4">
        <f t="shared" si="4"/>
        <v>793.59999999999991</v>
      </c>
      <c r="P18" s="1" t="s">
        <v>3</v>
      </c>
    </row>
    <row r="19" spans="2:16">
      <c r="B19" s="1"/>
      <c r="C19" s="1" t="s">
        <v>4</v>
      </c>
      <c r="D19" s="1">
        <v>13</v>
      </c>
      <c r="E19" s="1">
        <f t="shared" si="5"/>
        <v>20</v>
      </c>
      <c r="F19" s="8">
        <f t="shared" si="0"/>
        <v>7</v>
      </c>
      <c r="G19" s="1">
        <f t="shared" si="6"/>
        <v>2</v>
      </c>
      <c r="H19" s="1">
        <f t="shared" si="7"/>
        <v>200</v>
      </c>
      <c r="I19" s="1">
        <f t="shared" si="1"/>
        <v>2800</v>
      </c>
      <c r="J19" s="1">
        <f t="shared" si="8"/>
        <v>24</v>
      </c>
      <c r="K19" s="3">
        <f t="shared" si="2"/>
        <v>67.2</v>
      </c>
      <c r="L19" s="2">
        <f>K19*30</f>
        <v>2016</v>
      </c>
      <c r="M19" s="1">
        <f t="shared" si="10"/>
        <v>3</v>
      </c>
      <c r="N19" s="3">
        <f t="shared" si="3"/>
        <v>22.400000000000002</v>
      </c>
      <c r="O19" s="4">
        <f t="shared" si="4"/>
        <v>672</v>
      </c>
      <c r="P19" s="1" t="s">
        <v>4</v>
      </c>
    </row>
    <row r="20" spans="2:16">
      <c r="B20" s="1"/>
      <c r="C20" s="1" t="s">
        <v>5</v>
      </c>
      <c r="D20" s="1">
        <v>16</v>
      </c>
      <c r="E20" s="1">
        <f t="shared" si="5"/>
        <v>20</v>
      </c>
      <c r="F20" s="8">
        <f t="shared" si="0"/>
        <v>4</v>
      </c>
      <c r="G20" s="1">
        <f t="shared" si="6"/>
        <v>2</v>
      </c>
      <c r="H20" s="1">
        <f t="shared" si="7"/>
        <v>200</v>
      </c>
      <c r="I20" s="1">
        <f t="shared" si="1"/>
        <v>1600</v>
      </c>
      <c r="J20" s="1">
        <f t="shared" si="8"/>
        <v>24</v>
      </c>
      <c r="K20" s="3">
        <f t="shared" si="2"/>
        <v>38.4</v>
      </c>
      <c r="L20" s="2">
        <f t="shared" si="9"/>
        <v>1190.3999999999999</v>
      </c>
      <c r="M20" s="1">
        <f t="shared" si="10"/>
        <v>3</v>
      </c>
      <c r="N20" s="3">
        <f t="shared" si="3"/>
        <v>12.799999999999999</v>
      </c>
      <c r="O20" s="4">
        <f t="shared" si="4"/>
        <v>396.79999999999995</v>
      </c>
      <c r="P20" s="1" t="s">
        <v>5</v>
      </c>
    </row>
    <row r="21" spans="2:16">
      <c r="B21" s="1"/>
      <c r="C21" s="1" t="s">
        <v>6</v>
      </c>
      <c r="D21" s="1">
        <v>16</v>
      </c>
      <c r="E21" s="1">
        <f t="shared" si="5"/>
        <v>20</v>
      </c>
      <c r="F21" s="8">
        <f t="shared" si="0"/>
        <v>4</v>
      </c>
      <c r="G21" s="1">
        <f t="shared" si="6"/>
        <v>2</v>
      </c>
      <c r="H21" s="1">
        <f t="shared" si="7"/>
        <v>200</v>
      </c>
      <c r="I21" s="1">
        <f t="shared" si="1"/>
        <v>1600</v>
      </c>
      <c r="J21" s="1">
        <f t="shared" si="8"/>
        <v>24</v>
      </c>
      <c r="K21" s="3">
        <f t="shared" si="2"/>
        <v>38.4</v>
      </c>
      <c r="L21" s="2">
        <f t="shared" si="9"/>
        <v>1190.3999999999999</v>
      </c>
      <c r="M21" s="1">
        <f t="shared" si="10"/>
        <v>3</v>
      </c>
      <c r="N21" s="3">
        <f t="shared" si="3"/>
        <v>12.799999999999999</v>
      </c>
      <c r="O21" s="4">
        <f t="shared" si="4"/>
        <v>396.79999999999995</v>
      </c>
      <c r="P21" s="1" t="s">
        <v>6</v>
      </c>
    </row>
    <row r="22" spans="2:16">
      <c r="B22" s="1"/>
      <c r="C22" s="1" t="s">
        <v>7</v>
      </c>
      <c r="D22" s="1">
        <v>13</v>
      </c>
      <c r="E22" s="1">
        <f t="shared" si="5"/>
        <v>20</v>
      </c>
      <c r="F22" s="8">
        <f t="shared" si="0"/>
        <v>7</v>
      </c>
      <c r="G22" s="1">
        <f t="shared" si="6"/>
        <v>2</v>
      </c>
      <c r="H22" s="1">
        <f t="shared" si="7"/>
        <v>200</v>
      </c>
      <c r="I22" s="1">
        <f t="shared" si="1"/>
        <v>2800</v>
      </c>
      <c r="J22" s="1">
        <f t="shared" si="8"/>
        <v>24</v>
      </c>
      <c r="K22" s="3">
        <f t="shared" si="2"/>
        <v>67.2</v>
      </c>
      <c r="L22" s="2">
        <f>K22*30</f>
        <v>2016</v>
      </c>
      <c r="M22" s="1">
        <f t="shared" si="10"/>
        <v>3</v>
      </c>
      <c r="N22" s="3">
        <f t="shared" si="3"/>
        <v>22.400000000000002</v>
      </c>
      <c r="O22" s="4">
        <f t="shared" si="4"/>
        <v>672</v>
      </c>
      <c r="P22" s="1" t="s">
        <v>7</v>
      </c>
    </row>
    <row r="23" spans="2:16">
      <c r="B23" s="1"/>
      <c r="C23" s="1" t="s">
        <v>8</v>
      </c>
      <c r="D23" s="1">
        <v>12</v>
      </c>
      <c r="E23" s="1">
        <f t="shared" si="5"/>
        <v>20</v>
      </c>
      <c r="F23" s="8">
        <f t="shared" si="0"/>
        <v>8</v>
      </c>
      <c r="G23" s="1">
        <f t="shared" si="6"/>
        <v>2</v>
      </c>
      <c r="H23" s="1">
        <f t="shared" si="7"/>
        <v>200</v>
      </c>
      <c r="I23" s="1">
        <f t="shared" si="1"/>
        <v>3200</v>
      </c>
      <c r="J23" s="1">
        <f t="shared" si="8"/>
        <v>24</v>
      </c>
      <c r="K23" s="3">
        <f t="shared" si="2"/>
        <v>76.8</v>
      </c>
      <c r="L23" s="2">
        <f t="shared" si="9"/>
        <v>2380.7999999999997</v>
      </c>
      <c r="M23" s="1">
        <f t="shared" si="10"/>
        <v>3</v>
      </c>
      <c r="N23" s="3">
        <f t="shared" si="3"/>
        <v>25.599999999999998</v>
      </c>
      <c r="O23" s="4">
        <f t="shared" si="4"/>
        <v>793.59999999999991</v>
      </c>
      <c r="P23" s="1" t="s">
        <v>8</v>
      </c>
    </row>
    <row r="24" spans="2:16">
      <c r="B24" s="1"/>
      <c r="C24" s="1" t="s">
        <v>9</v>
      </c>
      <c r="D24" s="1">
        <v>8</v>
      </c>
      <c r="E24" s="1">
        <f t="shared" si="5"/>
        <v>20</v>
      </c>
      <c r="F24" s="8">
        <f t="shared" si="0"/>
        <v>12</v>
      </c>
      <c r="G24" s="1">
        <f t="shared" si="6"/>
        <v>2</v>
      </c>
      <c r="H24" s="1">
        <f t="shared" si="7"/>
        <v>200</v>
      </c>
      <c r="I24" s="1">
        <f t="shared" si="1"/>
        <v>4800</v>
      </c>
      <c r="J24" s="1">
        <f t="shared" si="8"/>
        <v>24</v>
      </c>
      <c r="K24" s="3">
        <f t="shared" si="2"/>
        <v>115.2</v>
      </c>
      <c r="L24" s="2">
        <f>K24*30</f>
        <v>3456</v>
      </c>
      <c r="M24" s="1">
        <f t="shared" si="10"/>
        <v>3</v>
      </c>
      <c r="N24" s="3">
        <f t="shared" si="3"/>
        <v>38.4</v>
      </c>
      <c r="O24" s="4">
        <f t="shared" si="4"/>
        <v>1152</v>
      </c>
      <c r="P24" s="1" t="s">
        <v>9</v>
      </c>
    </row>
    <row r="25" spans="2:16">
      <c r="B25" s="1"/>
      <c r="C25" s="1" t="s">
        <v>10</v>
      </c>
      <c r="D25" s="1">
        <v>7</v>
      </c>
      <c r="E25" s="1">
        <f t="shared" si="5"/>
        <v>20</v>
      </c>
      <c r="F25" s="8">
        <f t="shared" si="0"/>
        <v>13</v>
      </c>
      <c r="G25" s="1">
        <f t="shared" si="6"/>
        <v>2</v>
      </c>
      <c r="H25" s="1">
        <f t="shared" si="7"/>
        <v>200</v>
      </c>
      <c r="I25" s="1">
        <f t="shared" si="1"/>
        <v>5200</v>
      </c>
      <c r="J25" s="1">
        <f t="shared" si="8"/>
        <v>24</v>
      </c>
      <c r="K25" s="3">
        <f t="shared" si="2"/>
        <v>124.8</v>
      </c>
      <c r="L25" s="2">
        <f t="shared" si="9"/>
        <v>3868.7999999999997</v>
      </c>
      <c r="M25" s="1">
        <f t="shared" si="10"/>
        <v>3</v>
      </c>
      <c r="N25" s="3">
        <f t="shared" si="3"/>
        <v>41.6</v>
      </c>
      <c r="O25" s="4">
        <f t="shared" si="4"/>
        <v>1289.5999999999999</v>
      </c>
      <c r="P25" s="1" t="s">
        <v>10</v>
      </c>
    </row>
    <row r="26" spans="2:16">
      <c r="K26" s="1"/>
      <c r="L26" s="2">
        <f>SUM(L14:L25)</f>
        <v>32601.600000000002</v>
      </c>
      <c r="M26" s="1"/>
      <c r="N26" s="1"/>
      <c r="O26" s="5">
        <f>SUM(O14:O25)</f>
        <v>10867.2</v>
      </c>
      <c r="P26" s="1" t="s">
        <v>32</v>
      </c>
    </row>
  </sheetData>
  <sheetProtection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allco</dc:creator>
  <cp:lastModifiedBy>allco</cp:lastModifiedBy>
  <dcterms:created xsi:type="dcterms:W3CDTF">2021-11-03T13:42:24Z</dcterms:created>
  <dcterms:modified xsi:type="dcterms:W3CDTF">2021-11-03T14:29:21Z</dcterms:modified>
</cp:coreProperties>
</file>